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drawings/drawing3.xml" ContentType="application/vnd.openxmlformats-officedocument.drawingml.chartshapes+xml"/>
  <Override PartName="/xl/charts/chart2.xml" ContentType="application/vnd.openxmlformats-officedocument.drawingml.chart+xml"/>
  <Override PartName="/xl/theme/themeOverride2.xml" ContentType="application/vnd.openxmlformats-officedocument.themeOverrid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purl.oclc.org/ooxml/officeDocument/relationships/extendedProperties" Target="docProps/app.xml"/><Relationship Id="rId2" Type="http://schemas.openxmlformats.org/package/2006/relationships/metadata/core-properties" Target="docProps/core.xml"/><Relationship Id="rId1" Type="http://purl.oclc.org/ooxml/officeDocument/relationships/officeDocument" Target="xl/workbook.xml"/></Relationships>
</file>

<file path=xl/workbook.xml><?xml version="1.0" encoding="utf-8"?>
<workbook xmlns="http://purl.oclc.org/ooxml/spreadsheetml/main" xmlns:r="http://purl.oclc.org/ooxml/officeDocument/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conformance="strict">
  <fileVersion appName="xl" lastEdited="7" lowestEdited="7" rupBuild="10916"/>
  <workbookPr dateCompatibility="0"/>
  <mc:AlternateContent xmlns:mc="http://schemas.openxmlformats.org/markup-compatibility/2006">
    <mc:Choice Requires="x15">
      <x15ac:absPath xmlns:x15ac="http://schemas.microsoft.com/office/spreadsheetml/2010/11/ac" url="/Users/karine.epiney/Desktop/"/>
    </mc:Choice>
  </mc:AlternateContent>
  <xr:revisionPtr revIDLastSave="0" documentId="8_{3513DDB7-9511-1E47-A0AB-5938939CA7AC}" xr6:coauthVersionLast="47" xr6:coauthVersionMax="47" xr10:uidLastSave="{00000000-0000-0000-0000-000000000000}"/>
  <bookViews>
    <workbookView xWindow="0" yWindow="500" windowWidth="29040" windowHeight="15840" xr2:uid="{197760EF-2AB7-4B4A-A723-D3C423893702}"/>
  </bookViews>
  <sheets>
    <sheet name="Questionnaire" sheetId="1" r:id="rId1"/>
    <sheet name="Graphiques" sheetId="2" r:id="rId2"/>
  </sheets>
  <definedNames>
    <definedName name="AChoisis">Questionnaire!$I$10:$I$24</definedName>
    <definedName name="AReste">OFFSET(Questionnaire!$J$10,,,SUMPRODUCT(--(Questionnaire!$J$10:$J$24&lt;&gt;"")))</definedName>
    <definedName name="BChoisis">Questionnaire!$R$10:$R$24</definedName>
    <definedName name="BReste">OFFSET(Questionnaire!$S$10,,,SUMPRODUCT(--(Questionnaire!$S$10:$S$24&lt;&gt;"")))</definedName>
    <definedName name="CChoisis">Questionnaire!$I$27:$I$41</definedName>
    <definedName name="CReste">OFFSET(Questionnaire!$J$27,,,SUMPRODUCT(--(Questionnaire!$J$27:$J$41&lt;&gt;"")))</definedName>
    <definedName name="DChoisis">Questionnaire!$R$27:$R$41</definedName>
    <definedName name="DReste">OFFSET(Questionnaire!$S$27,,,SUMPRODUCT(--(Questionnaire!$S$27:$S$41&lt;&gt;"")))</definedName>
    <definedName name="EChoisis">Questionnaire!$I$44:$I$58</definedName>
    <definedName name="EReste">OFFSET(Questionnaire!$J$44,,,SUMPRODUCT(--(Questionnaire!$J$44:$J$58&lt;&gt;"")))</definedName>
    <definedName name="FChoisis">Questionnaire!$R$44:$R$58</definedName>
    <definedName name="FReste">OFFSET(Questionnaire!$S$44,,,SUMPRODUCT(--(Questionnaire!$S$44:$S$58&lt;&gt;"")))</definedName>
    <definedName name="GChoisis">Questionnaire!$I$61:$I$75</definedName>
    <definedName name="GReste">OFFSET(Questionnaire!$J$61,,,SUMPRODUCT(--(Questionnaire!$J$61:$J$75&lt;&gt;"")))</definedName>
    <definedName name="HChoisis">Questionnaire!$R$61:$R$75</definedName>
    <definedName name="HReste">OFFSET(Questionnaire!$S$61,,,SUMPRODUCT(--(Questionnaire!$S$61:$S$75&lt;&gt;"")))</definedName>
    <definedName name="IChoisis">Questionnaire!$I$78:$I$92</definedName>
    <definedName name="IReste">OFFSET(Questionnaire!$J$78,,,SUMPRODUCT(--(Questionnaire!$J$78:$J$92&lt;&gt;"")))</definedName>
    <definedName name="JChoisis">Questionnaire!$R$78:$R$92</definedName>
    <definedName name="JReste">OFFSET(Questionnaire!$S$78,,,SUMPRODUCT(--(Questionnaire!$S$78:$S$92&lt;&gt;"")))</definedName>
    <definedName name="Tous">Questionnaire!$U$10:$U$24</definedName>
    <definedName name="_xlnm.Print_Area" localSheetId="1">Graphiques!$A$1:$M$81</definedName>
    <definedName name="_xlnm.Print_Area" localSheetId="0">Questionnaire!$B$2:$T$117</definedName>
  </definedNames>
  <calcPr calcId="191029"/>
  <extLst>
    <ext xmlns:x14="http://schemas.microsoft.com/office/spreadsheetml/2009/9/main" uri="{79F54976-1DA5-4618-B147-4CDE4B953A38}">
      <x14:workbookPr/>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purl.oclc.org/ooxml/spreadsheetml/main">
  <c r="D6" i="2" l="1"/>
  <c r="F7" i="1"/>
  <c r="D4" i="2"/>
  <c r="D5" i="2"/>
  <c r="D3" i="2"/>
  <c r="B3" i="2"/>
  <c r="B4" i="2"/>
  <c r="B5" i="2"/>
  <c r="B1" i="2"/>
  <c r="P98" i="1"/>
  <c r="G98" i="1"/>
  <c r="H98" i="1"/>
  <c r="I98" i="1"/>
  <c r="J98" i="1"/>
  <c r="K98" i="1"/>
  <c r="L98" i="1"/>
  <c r="L97" i="1"/>
  <c r="L99" i="1"/>
  <c r="L100" i="1"/>
  <c r="L101" i="1"/>
  <c r="L102" i="1"/>
  <c r="L103" i="1"/>
  <c r="L104" i="1"/>
  <c r="L105" i="1"/>
  <c r="L106" i="1"/>
  <c r="L107" i="1"/>
  <c r="L108" i="1"/>
  <c r="L109" i="1"/>
  <c r="L110" i="1"/>
  <c r="L111" i="1"/>
  <c r="M98" i="1"/>
  <c r="N98" i="1"/>
  <c r="O98" i="1"/>
  <c r="G97" i="1"/>
  <c r="H97" i="1"/>
  <c r="I97" i="1"/>
  <c r="J97" i="1"/>
  <c r="K97" i="1"/>
  <c r="M97" i="1"/>
  <c r="N97" i="1"/>
  <c r="O97" i="1"/>
  <c r="P97" i="1"/>
  <c r="G99" i="1"/>
  <c r="G100" i="1"/>
  <c r="G101" i="1"/>
  <c r="G102" i="1"/>
  <c r="G103" i="1"/>
  <c r="G104" i="1"/>
  <c r="G105" i="1"/>
  <c r="H105" i="1"/>
  <c r="I105" i="1"/>
  <c r="G106" i="1"/>
  <c r="G107" i="1"/>
  <c r="G108" i="1"/>
  <c r="G109" i="1"/>
  <c r="H109" i="1"/>
  <c r="I109" i="1"/>
  <c r="J109" i="1"/>
  <c r="G110" i="1"/>
  <c r="G111" i="1"/>
  <c r="M99" i="1"/>
  <c r="M100" i="1"/>
  <c r="M101" i="1"/>
  <c r="M102" i="1"/>
  <c r="M103" i="1"/>
  <c r="M104" i="1"/>
  <c r="M105" i="1"/>
  <c r="M106" i="1"/>
  <c r="M107" i="1"/>
  <c r="M108" i="1"/>
  <c r="M109" i="1"/>
  <c r="M110" i="1"/>
  <c r="M111" i="1"/>
  <c r="N99" i="1"/>
  <c r="N100" i="1"/>
  <c r="N101" i="1"/>
  <c r="N102" i="1"/>
  <c r="N103" i="1"/>
  <c r="N104" i="1"/>
  <c r="N105" i="1"/>
  <c r="N106" i="1"/>
  <c r="N107" i="1"/>
  <c r="N108" i="1"/>
  <c r="N109" i="1"/>
  <c r="N110" i="1"/>
  <c r="N111" i="1"/>
  <c r="O99" i="1"/>
  <c r="O100" i="1"/>
  <c r="O101" i="1"/>
  <c r="O102" i="1"/>
  <c r="O103" i="1"/>
  <c r="O104" i="1"/>
  <c r="O105" i="1"/>
  <c r="O106" i="1"/>
  <c r="O107" i="1"/>
  <c r="O108" i="1"/>
  <c r="O109" i="1"/>
  <c r="O110" i="1"/>
  <c r="O111" i="1"/>
  <c r="H99" i="1"/>
  <c r="I99" i="1"/>
  <c r="J99" i="1"/>
  <c r="K99" i="1"/>
  <c r="P99" i="1"/>
  <c r="H100" i="1"/>
  <c r="I100" i="1"/>
  <c r="H101" i="1"/>
  <c r="Q101" i="1" s="1"/>
  <c r="S101" i="1" s="1"/>
  <c r="H102" i="1"/>
  <c r="H103" i="1"/>
  <c r="H104" i="1"/>
  <c r="H106" i="1"/>
  <c r="H107" i="1"/>
  <c r="H108" i="1"/>
  <c r="I108" i="1"/>
  <c r="J108" i="1"/>
  <c r="J112" i="1" s="1"/>
  <c r="H110" i="1"/>
  <c r="H111" i="1"/>
  <c r="J100" i="1"/>
  <c r="K100" i="1"/>
  <c r="P100" i="1"/>
  <c r="I101" i="1"/>
  <c r="J101" i="1"/>
  <c r="K101" i="1"/>
  <c r="P101" i="1"/>
  <c r="I102" i="1"/>
  <c r="J102" i="1"/>
  <c r="K102" i="1"/>
  <c r="P102" i="1"/>
  <c r="I103" i="1"/>
  <c r="J103" i="1"/>
  <c r="K103" i="1"/>
  <c r="P103" i="1"/>
  <c r="I104" i="1"/>
  <c r="J104" i="1"/>
  <c r="K104" i="1"/>
  <c r="P104" i="1"/>
  <c r="J105" i="1"/>
  <c r="K105" i="1"/>
  <c r="P105" i="1"/>
  <c r="Q105" i="1" s="1"/>
  <c r="I106" i="1"/>
  <c r="J106" i="1"/>
  <c r="K106" i="1"/>
  <c r="P106" i="1"/>
  <c r="I107" i="1"/>
  <c r="J107" i="1"/>
  <c r="K107" i="1"/>
  <c r="P107" i="1"/>
  <c r="K108" i="1"/>
  <c r="P108" i="1"/>
  <c r="K109" i="1"/>
  <c r="P109" i="1"/>
  <c r="I110" i="1"/>
  <c r="J110" i="1"/>
  <c r="K110" i="1"/>
  <c r="P110" i="1"/>
  <c r="I111" i="1"/>
  <c r="J111" i="1"/>
  <c r="K111" i="1"/>
  <c r="P111" i="1"/>
  <c r="G113" i="1"/>
  <c r="H113" i="1"/>
  <c r="I113" i="1"/>
  <c r="J113" i="1"/>
  <c r="K113" i="1"/>
  <c r="S58" i="1" a="1"/>
  <c r="S40" i="1" a="1"/>
  <c r="J48" i="1" a="1"/>
  <c r="J50" i="1" a="1"/>
  <c r="S22" i="1" a="1"/>
  <c r="S66" i="1" a="1"/>
  <c r="J27" i="1" a="1"/>
  <c r="J56" i="1" a="1"/>
  <c r="J20" i="1" a="1"/>
  <c r="J47" i="1" a="1"/>
  <c r="S19" i="1" a="1"/>
  <c r="J64" i="1" a="1"/>
  <c r="S75" i="1" a="1"/>
  <c r="S54" i="1" a="1"/>
  <c r="J38" i="1" a="1"/>
  <c r="S28" i="1" a="1"/>
  <c r="J19" i="1" a="1"/>
  <c r="J46" i="1" a="1"/>
  <c r="J80" i="1" a="1"/>
  <c r="S85" i="1" a="1"/>
  <c r="S47" i="1" a="1"/>
  <c r="S61" i="1" a="1"/>
  <c r="J89" i="1" a="1"/>
  <c r="S13" i="1" a="1"/>
  <c r="S27" i="1" a="1"/>
  <c r="S29" i="1" a="1"/>
  <c r="S17" i="1" a="1"/>
  <c r="J33" i="1" a="1"/>
  <c r="S49" i="1" a="1"/>
  <c r="S74" i="1" a="1"/>
  <c r="J70" i="1" a="1"/>
  <c r="J72" i="1" a="1"/>
  <c r="S36" i="1" a="1"/>
  <c r="S86" i="1" a="1"/>
  <c r="S53" i="1" a="1"/>
  <c r="J37" i="1" a="1"/>
  <c r="J62" i="1" a="1"/>
  <c r="J86" i="1" a="1"/>
  <c r="S56" i="1" a="1"/>
  <c r="S90" i="1" a="1"/>
  <c r="J45" i="1" a="1"/>
  <c r="J35" i="1" a="1"/>
  <c r="J18" i="1" a="1"/>
  <c r="J75" i="1" a="1"/>
  <c r="J14" i="1" a="1"/>
  <c r="J36" i="1" a="1"/>
  <c r="S34" i="1" a="1"/>
  <c r="S87" i="1" a="1"/>
  <c r="J63" i="1" a="1"/>
  <c r="J16" i="1" a="1"/>
  <c r="J54" i="1" a="1"/>
  <c r="S18" i="1" a="1"/>
  <c r="J61" i="1" a="1"/>
  <c r="S57" i="1" a="1"/>
  <c r="J68" i="1" a="1"/>
  <c r="S11" i="1" a="1"/>
  <c r="S16" i="1" a="1"/>
  <c r="J81" i="1" a="1"/>
  <c r="J21" i="1" a="1"/>
  <c r="J87" i="1" a="1"/>
  <c r="S69" i="1" a="1"/>
  <c r="S45" i="1" a="1"/>
  <c r="J90" i="1" a="1"/>
  <c r="S50" i="1" a="1"/>
  <c r="S39" i="1" a="1"/>
  <c r="S46" i="1" a="1"/>
  <c r="S51" i="1" a="1"/>
  <c r="S67" i="1" a="1"/>
  <c r="S24" i="1" a="1"/>
  <c r="J13" i="1" a="1"/>
  <c r="J53" i="1" a="1"/>
  <c r="S30" i="1" a="1"/>
  <c r="S82" i="1" a="1"/>
  <c r="S78" i="1" a="1"/>
  <c r="S83" i="1" a="1"/>
  <c r="S62" i="1" a="1"/>
  <c r="S33" i="1" a="1"/>
  <c r="S35" i="1" a="1"/>
  <c r="J24" i="1" a="1"/>
  <c r="J15" i="1" a="1"/>
  <c r="J65" i="1" a="1"/>
  <c r="S10" i="1" a="1"/>
  <c r="S52" i="1" a="1"/>
  <c r="S44" i="1" a="1"/>
  <c r="S70" i="1" a="1"/>
  <c r="J57" i="1" a="1"/>
  <c r="J11" i="1" a="1"/>
  <c r="S89" i="1" a="1"/>
  <c r="J44" i="1" a="1"/>
  <c r="S64" i="1" a="1"/>
  <c r="J71" i="1" a="1"/>
  <c r="J66" i="1" a="1"/>
  <c r="J52" i="1" a="1"/>
  <c r="S12" i="1" a="1"/>
  <c r="S21" i="1" a="1"/>
  <c r="J12" i="1" a="1"/>
  <c r="S81" i="1" a="1"/>
  <c r="S63" i="1" a="1"/>
  <c r="J28" i="1" a="1"/>
  <c r="S79" i="1" a="1"/>
  <c r="S20" i="1" a="1"/>
  <c r="S84" i="1" a="1"/>
  <c r="J41" i="1" a="1"/>
  <c r="J30" i="1" a="1"/>
  <c r="J74" i="1" a="1"/>
  <c r="J23" i="1" a="1"/>
  <c r="J40" i="1" a="1"/>
  <c r="J69" i="1" a="1"/>
  <c r="S31" i="1" a="1"/>
  <c r="J10" i="1" a="1"/>
  <c r="J67" i="1" a="1"/>
  <c r="J73" i="1" a="1"/>
  <c r="J88" i="1" a="1"/>
  <c r="J31" i="1" a="1"/>
  <c r="J34" i="1" a="1"/>
  <c r="S32" i="1" a="1"/>
  <c r="S92" i="1" a="1"/>
  <c r="S14" i="1" a="1"/>
  <c r="J17" i="1" a="1"/>
  <c r="S80" i="1" a="1"/>
  <c r="S15" i="1" a="1"/>
  <c r="J83" i="1" a="1"/>
  <c r="S72" i="1" a="1"/>
  <c r="J32" i="1" a="1"/>
  <c r="S68" i="1" a="1"/>
  <c r="J85" i="1" a="1"/>
  <c r="S23" i="1" a="1"/>
  <c r="J79" i="1" a="1"/>
  <c r="S73" i="1" a="1"/>
  <c r="J29" i="1" a="1"/>
  <c r="J84" i="1" a="1"/>
  <c r="J49" i="1" a="1"/>
  <c r="J78" i="1" a="1"/>
  <c r="J92" i="1" a="1"/>
  <c r="J22" i="1" a="1"/>
  <c r="S88" i="1" a="1"/>
  <c r="J39" i="1" a="1"/>
  <c r="S37" i="1" a="1"/>
  <c r="S41" i="1" a="1"/>
  <c r="J82" i="1" a="1"/>
  <c r="S65" i="1" a="1"/>
  <c r="J58" i="1" a="1"/>
  <c r="J91" i="1" a="1"/>
  <c r="J51" i="1" a="1"/>
  <c r="S38" i="1" a="1"/>
  <c r="S71" i="1" a="1"/>
  <c r="S55" i="1" a="1"/>
  <c r="S48" i="1" a="1"/>
  <c r="S91" i="1" a="1"/>
  <c r="J55" i="1" a="1"/>
  <c r="Q106" i="1" l="1"/>
  <c r="S106" i="1" s="1"/>
  <c r="L112" i="1"/>
  <c r="G112" i="1"/>
  <c r="Q110" i="1"/>
  <c r="S110" i="1" s="1"/>
  <c r="N112" i="1"/>
  <c r="D113" i="1" s="1"/>
  <c r="H112" i="1"/>
  <c r="M112" i="1"/>
  <c r="C113" i="1" s="1"/>
  <c r="Q109" i="1"/>
  <c r="S109" i="1" s="1"/>
  <c r="Q108" i="1"/>
  <c r="S108" i="1" s="1"/>
  <c r="Q102" i="1"/>
  <c r="P112" i="1"/>
  <c r="E113" i="1" s="1"/>
  <c r="K112" i="1"/>
  <c r="Q107" i="1"/>
  <c r="Q104" i="1"/>
  <c r="T104" i="1" s="1"/>
  <c r="Q111" i="1"/>
  <c r="S111" i="1" s="1"/>
  <c r="Q103" i="1"/>
  <c r="T103" i="1" s="1"/>
  <c r="Q100" i="1"/>
  <c r="T100" i="1" s="1"/>
  <c r="I112" i="1"/>
  <c r="O112" i="1"/>
  <c r="T109" i="1"/>
  <c r="T108" i="1"/>
  <c r="T102" i="1"/>
  <c r="S102" i="1"/>
  <c r="T107" i="1"/>
  <c r="S107" i="1"/>
  <c r="S104" i="1"/>
  <c r="T111" i="1"/>
  <c r="S100" i="1"/>
  <c r="Q97" i="1"/>
  <c r="T101" i="1"/>
  <c r="T105" i="1"/>
  <c r="Q98" i="1"/>
  <c r="Q99" i="1"/>
  <c r="S105" i="1"/>
  <c r="T106" i="1"/>
  <c r="J24" i="1"/>
  <c r="J79" i="1"/>
  <c r="J84" i="1"/>
  <c r="J85" i="1"/>
  <c r="S80" i="1"/>
  <c r="J75" i="1"/>
  <c r="S18" i="1"/>
  <c r="S87" i="1"/>
  <c r="S41" i="1"/>
  <c r="J36" i="1"/>
  <c r="J35" i="1"/>
  <c r="S14" i="1"/>
  <c r="S30" i="1"/>
  <c r="J63" i="1"/>
  <c r="J62" i="1"/>
  <c r="J69" i="1"/>
  <c r="J73" i="1"/>
  <c r="S22" i="1"/>
  <c r="S49" i="1"/>
  <c r="J41" i="1"/>
  <c r="S12" i="1"/>
  <c r="J27" i="1"/>
  <c r="S34" i="1"/>
  <c r="J38" i="1"/>
  <c r="S73" i="1"/>
  <c r="S16" i="1"/>
  <c r="J56" i="1"/>
  <c r="J88" i="1"/>
  <c r="S61" i="1"/>
  <c r="J81" i="1"/>
  <c r="J48" i="1"/>
  <c r="J15" i="1"/>
  <c r="S51" i="1"/>
  <c r="S40" i="1"/>
  <c r="S17" i="1"/>
  <c r="S83" i="1"/>
  <c r="J67" i="1"/>
  <c r="J10" i="1"/>
  <c r="S75" i="1"/>
  <c r="J32" i="1"/>
  <c r="J23" i="1"/>
  <c r="S54" i="1"/>
  <c r="J28" i="1"/>
  <c r="S70" i="1"/>
  <c r="J46" i="1"/>
  <c r="S92" i="1"/>
  <c r="S48" i="1"/>
  <c r="S67" i="1"/>
  <c r="S45" i="1"/>
  <c r="J74" i="1"/>
  <c r="S64" i="1"/>
  <c r="J90" i="1"/>
  <c r="S52" i="1"/>
  <c r="J47" i="1"/>
  <c r="S79" i="1"/>
  <c r="S15" i="1"/>
  <c r="S35" i="1"/>
  <c r="J64" i="1"/>
  <c r="J58" i="1"/>
  <c r="J53" i="1"/>
  <c r="S20" i="1"/>
  <c r="J19" i="1"/>
  <c r="J39" i="1"/>
  <c r="S90" i="1"/>
  <c r="S44" i="1"/>
  <c r="J87" i="1"/>
  <c r="S29" i="1"/>
  <c r="S53" i="1"/>
  <c r="J89" i="1"/>
  <c r="J34" i="1"/>
  <c r="S81" i="1"/>
  <c r="J78" i="1"/>
  <c r="S46" i="1"/>
  <c r="J92" i="1"/>
  <c r="J49" i="1"/>
  <c r="J14" i="1"/>
  <c r="J51" i="1"/>
  <c r="J68" i="1"/>
  <c r="S23" i="1"/>
  <c r="S66" i="1"/>
  <c r="J80" i="1"/>
  <c r="S55" i="1"/>
  <c r="S47" i="1"/>
  <c r="S58" i="1"/>
  <c r="J18" i="1"/>
  <c r="S10" i="1"/>
  <c r="S21" i="1"/>
  <c r="S32" i="1"/>
  <c r="J86" i="1"/>
  <c r="J16" i="1"/>
  <c r="S31" i="1"/>
  <c r="S19" i="1"/>
  <c r="J12" i="1"/>
  <c r="J44" i="1"/>
  <c r="J30" i="1"/>
  <c r="J72" i="1"/>
  <c r="S56" i="1"/>
  <c r="S33" i="1"/>
  <c r="S28" i="1"/>
  <c r="S71" i="1"/>
  <c r="J20" i="1"/>
  <c r="S36" i="1"/>
  <c r="J31" i="1"/>
  <c r="S89" i="1"/>
  <c r="J50" i="1"/>
  <c r="S78" i="1"/>
  <c r="J65" i="1"/>
  <c r="S72" i="1"/>
  <c r="J52" i="1"/>
  <c r="J55" i="1"/>
  <c r="S62" i="1"/>
  <c r="J82" i="1"/>
  <c r="J21" i="1"/>
  <c r="J83" i="1"/>
  <c r="S86" i="1"/>
  <c r="J22" i="1"/>
  <c r="S69" i="1"/>
  <c r="S65" i="1"/>
  <c r="J57" i="1"/>
  <c r="S27" i="1"/>
  <c r="S91" i="1"/>
  <c r="J11" i="1"/>
  <c r="S24" i="1"/>
  <c r="S74" i="1"/>
  <c r="J71" i="1"/>
  <c r="J66" i="1"/>
  <c r="S50" i="1"/>
  <c r="J29" i="1"/>
  <c r="S38" i="1"/>
  <c r="S88" i="1"/>
  <c r="J70" i="1"/>
  <c r="S68" i="1"/>
  <c r="J91" i="1"/>
  <c r="J13" i="1"/>
  <c r="S13" i="1"/>
  <c r="S85" i="1"/>
  <c r="S37" i="1"/>
  <c r="J61" i="1"/>
  <c r="J45" i="1"/>
  <c r="S11" i="1"/>
  <c r="S57" i="1"/>
  <c r="S39" i="1"/>
  <c r="J37" i="1"/>
  <c r="J40" i="1"/>
  <c r="J54" i="1"/>
  <c r="S82" i="1"/>
  <c r="J17" i="1"/>
  <c r="S84" i="1"/>
  <c r="J33" i="1"/>
  <c r="S63" i="1"/>
  <c r="S103" i="1" l="1"/>
  <c r="T110" i="1"/>
  <c r="R100" i="1"/>
  <c r="T99" i="1"/>
  <c r="U99" i="1"/>
  <c r="R99" i="1"/>
  <c r="S99" i="1"/>
  <c r="R98" i="1"/>
  <c r="U98" i="1"/>
  <c r="T98" i="1"/>
  <c r="S98" i="1"/>
  <c r="R97" i="1"/>
  <c r="U97" i="1"/>
  <c r="S97" i="1"/>
  <c r="T97" i="1"/>
  <c r="R105" i="1"/>
  <c r="U107" i="1"/>
  <c r="U108" i="1"/>
  <c r="U109" i="1"/>
  <c r="Q112" i="1"/>
  <c r="U106" i="1"/>
  <c r="R106" i="1"/>
  <c r="U110" i="1"/>
  <c r="R107" i="1"/>
  <c r="R104" i="1"/>
  <c r="R103" i="1"/>
  <c r="R111" i="1"/>
  <c r="U104" i="1"/>
  <c r="U101" i="1"/>
  <c r="R102" i="1"/>
  <c r="R108" i="1"/>
  <c r="R101" i="1"/>
  <c r="U100" i="1"/>
  <c r="U103" i="1"/>
  <c r="U111" i="1"/>
  <c r="R110" i="1"/>
  <c r="U102" i="1"/>
  <c r="R109" i="1"/>
  <c r="U105" i="1"/>
  <c r="B113" i="1" l="1"/>
  <c r="F113" i="1"/>
</calcChain>
</file>

<file path=xl/comments1.xml><?xml version="1.0" encoding="utf-8"?>
<comments xmlns="http://purl.oclc.org/ooxml/spreadsheetml/main" xmlns:xdr="http://purl.oclc.org/ooxml/drawingml/spreadsheetDrawing" xmlns:v="urn:schemas-microsoft-com:vml" xmlns:mc="http://schemas.openxmlformats.org/markup-compatibility/2006" xmlns:xr="http://schemas.microsoft.com/office/spreadsheetml/2014/revision" mc:Ignorable="xr">
  <authors>
    <author>SITel</author>
    <author>BlancMJ</author>
    <author>Centre d'orientation de Pérolles</author>
    <author>CO Pérolles</author>
  </authors>
  <commentList>
    <comment ref="B10" authorId="0" shapeId="1025" xr:uid="{A54BFAB3-200F-410A-BC73-090837F2553E}">
      <text>
        <r>
          <rPr>
            <sz val="10"/>
            <color indexed="81"/>
            <rFont val="Tahoma"/>
            <family val="2"/>
          </rPr>
          <t xml:space="preserve">L'agriculteur ou l'agricultrice travaillent la terre, plantent et récoltent des cultures, tout en élevant du bétail. Les produits agricoles qu'ils proposent sont directement consommables ou destinés à être transformés, puis commercialisés. Ils se soucient du bien-être des animaux, de la protection de l'environnement et de l'entretien du paysage. Leur travail est organisé en fonction du rythme des saisons et permet de vivre en étroite relation avec la nature. Certains professionnels optent pour l'agriculture biologique qui répond à des règles spécifiques de production.
</t>
        </r>
        <r>
          <rPr>
            <b/>
            <sz val="8"/>
            <color indexed="81"/>
            <rFont val="Tahoma"/>
            <family val="2"/>
          </rPr>
          <t xml:space="preserve">
</t>
        </r>
        <r>
          <rPr>
            <sz val="8"/>
            <color indexed="81"/>
            <rFont val="Tahoma"/>
            <family val="2"/>
          </rPr>
          <t xml:space="preserve">
</t>
        </r>
      </text>
      <mc:AlternateContent xmlns:mc="http://schemas.openxmlformats.org/markup-compatibility/2006">
        <mc:Choice Requires="v"/>
        <mc:Fallback>
          <commentPr defaultSize="0" autoFill="0" autoLine="0">
            <anchor>
              <from>
                <xdr:col>2</xdr:col>
                <xdr:colOff>139700</xdr:colOff>
                <xdr:row>8</xdr:row>
                <xdr:rowOff>114300</xdr:rowOff>
              </from>
              <to>
                <xdr:col>11</xdr:col>
                <xdr:colOff>101600</xdr:colOff>
                <xdr:row>17</xdr:row>
                <xdr:rowOff>63500</xdr:rowOff>
              </to>
            </anchor>
          </commentPr>
        </mc:Fallback>
      </mc:AlternateContent>
    </comment>
    <comment ref="L10" authorId="1" shapeId="1026" xr:uid="{1CEBB2EE-A1FC-41C0-8753-07557E3BE932}">
      <text>
        <r>
          <rPr>
            <sz val="10"/>
            <color indexed="81"/>
            <rFont val="Tahoma"/>
            <family val="2"/>
          </rPr>
          <t>La ou le technologue en denrées alimentaires transforment les denrées alimentaires et les boissons en produits intermédiaires ou prêts à la consommation (produits secs et instantanés, boissons, bière, produits de boulangerie, conserverie, surgélation, produits glacés, plats précuisinés, chocolat). Professionnels polyvalents de la transformation et de l'affinage de denrées alimentaires, ils conduisent de grandes installations automatiques qui servent à mélanger, broyer, chauffer ou concentrer et interviennent au moindre incident qui se produit sur la chaîne.</t>
        </r>
        <r>
          <rPr>
            <sz val="8"/>
            <color indexed="81"/>
            <rFont val="Tahoma"/>
            <family val="2"/>
          </rPr>
          <t xml:space="preserve">
</t>
        </r>
      </text>
      <mc:AlternateContent xmlns:mc="http://schemas.openxmlformats.org/markup-compatibility/2006">
        <mc:Choice Requires="v"/>
        <mc:Fallback>
          <commentPr defaultSize="0" autoFill="0" autoLine="0">
            <anchor>
              <from>
                <xdr:col>12</xdr:col>
                <xdr:colOff>139700</xdr:colOff>
                <xdr:row>8</xdr:row>
                <xdr:rowOff>114300</xdr:rowOff>
              </from>
              <to>
                <xdr:col>19</xdr:col>
                <xdr:colOff>152400</xdr:colOff>
                <xdr:row>17</xdr:row>
                <xdr:rowOff>63500</xdr:rowOff>
              </to>
            </anchor>
          </commentPr>
        </mc:Fallback>
      </mc:AlternateContent>
    </comment>
    <comment ref="B11" authorId="0" shapeId="1027" xr:uid="{035DCE9B-C67C-4783-BBBE-77990985C0CB}">
      <text>
        <r>
          <rPr>
            <sz val="10"/>
            <color indexed="81"/>
            <rFont val="Tahoma"/>
            <family val="2"/>
          </rPr>
          <t xml:space="preserve">Le cuisinier ou la cuisinière apprêtent des mets chauds ou froids destinés à la clientèle de divers établissements: restaurants, hôpitaux, homes, hôtels, etc. Ils commandent les denrées alimentaires, en contrôlent la qualité et la quantité, les transforment ou les entreposent en respectant les règles d'hygiène. Ils composent les menus, décorent et présentent les plats avec goût.
</t>
        </r>
        <r>
          <rPr>
            <b/>
            <sz val="8"/>
            <color indexed="81"/>
            <rFont val="Tahoma"/>
            <family val="2"/>
          </rPr>
          <t xml:space="preserve">
</t>
        </r>
        <r>
          <rPr>
            <sz val="8"/>
            <color indexed="81"/>
            <rFont val="Tahoma"/>
            <family val="2"/>
          </rPr>
          <t xml:space="preserve">
</t>
        </r>
      </text>
      <mc:AlternateContent xmlns:mc="http://schemas.openxmlformats.org/markup-compatibility/2006">
        <mc:Choice Requires="v"/>
        <mc:Fallback>
          <commentPr defaultSize="0" autoFill="0" autoLine="0">
            <anchor>
              <from>
                <xdr:col>2</xdr:col>
                <xdr:colOff>139700</xdr:colOff>
                <xdr:row>9</xdr:row>
                <xdr:rowOff>101600</xdr:rowOff>
              </from>
              <to>
                <xdr:col>10</xdr:col>
                <xdr:colOff>368300</xdr:colOff>
                <xdr:row>15</xdr:row>
                <xdr:rowOff>139700</xdr:rowOff>
              </to>
            </anchor>
          </commentPr>
        </mc:Fallback>
      </mc:AlternateContent>
    </comment>
    <comment ref="L11" authorId="0" shapeId="1028" xr:uid="{560E7037-6090-4434-B9C4-1614F5E886FE}">
      <text>
        <r>
          <rPr>
            <sz val="10"/>
            <color indexed="81"/>
            <rFont val="Tahoma"/>
            <family val="2"/>
          </rPr>
          <t>Le ou la photographe réalisent des prises de vue pour produire des photos de personnes, de lieux ou d'objets. Ils développent et traitent l'image en fonction du support de publication (papier, écran) et de l'utilisation de la photo (publicité, médias électroniques, journaux, magazines, etc.).</t>
        </r>
        <r>
          <rPr>
            <b/>
            <sz val="8"/>
            <color indexed="81"/>
            <rFont val="Tahoma"/>
            <family val="2"/>
          </rPr>
          <t xml:space="preserve">
</t>
        </r>
        <r>
          <rPr>
            <sz val="8"/>
            <color indexed="81"/>
            <rFont val="Tahoma"/>
            <family val="2"/>
          </rPr>
          <t xml:space="preserve">
</t>
        </r>
      </text>
      <mc:AlternateContent xmlns:mc="http://schemas.openxmlformats.org/markup-compatibility/2006">
        <mc:Choice Requires="v"/>
        <mc:Fallback>
          <commentPr defaultSize="0" autoFill="0" autoLine="0">
            <anchor>
              <from>
                <xdr:col>13</xdr:col>
                <xdr:colOff>63500</xdr:colOff>
                <xdr:row>9</xdr:row>
                <xdr:rowOff>139700</xdr:rowOff>
              </from>
              <to>
                <xdr:col>19</xdr:col>
                <xdr:colOff>292100</xdr:colOff>
                <xdr:row>15</xdr:row>
                <xdr:rowOff>139700</xdr:rowOff>
              </to>
            </anchor>
          </commentPr>
        </mc:Fallback>
      </mc:AlternateContent>
    </comment>
    <comment ref="B12" authorId="0" shapeId="1029" xr:uid="{1344A72F-34F4-443E-B366-A556B5168DB2}">
      <text>
        <r>
          <rPr>
            <sz val="10"/>
            <color indexed="81"/>
            <rFont val="Tahoma"/>
            <family val="2"/>
          </rPr>
          <t xml:space="preserve">Le ou la graphiste conçoivent et réalisent des messages sous forme d'image, de photo, de typographie, etc. Ces messages ont un but publicitaire ou informatif, mais ils peuvent aussi servir à l'identification d'une entreprise ou d'un produit (logo). Les graphistes sont des professionnels de la création: ils assurent le passage de l'information de l'entreprise vers le public. Dans cette optique, ils adaptent l'image en fonction du média (publicité, édition de livres, journaux ou magazines, production audiovisuelle ou télévisuelle, production multimédia) afin de la rendre compréhensible et convaincante. Au-delà de la transmission d'information, ils aspirent à une qualité esthétique.
</t>
        </r>
        <r>
          <rPr>
            <b/>
            <sz val="8"/>
            <color indexed="81"/>
            <rFont val="Tahoma"/>
            <family val="2"/>
          </rPr>
          <t xml:space="preserve">
</t>
        </r>
        <r>
          <rPr>
            <sz val="8"/>
            <color indexed="81"/>
            <rFont val="Tahoma"/>
            <family val="2"/>
          </rPr>
          <t xml:space="preserve">
</t>
        </r>
      </text>
      <mc:AlternateContent xmlns:mc="http://schemas.openxmlformats.org/markup-compatibility/2006">
        <mc:Choice Requires="v"/>
        <mc:Fallback>
          <commentPr defaultSize="0" autoFill="0" autoLine="0">
            <anchor>
              <from>
                <xdr:col>6</xdr:col>
                <xdr:colOff>215900</xdr:colOff>
                <xdr:row>4</xdr:row>
                <xdr:rowOff>165100</xdr:rowOff>
              </from>
              <to>
                <xdr:col>15</xdr:col>
                <xdr:colOff>330200</xdr:colOff>
                <xdr:row>12</xdr:row>
                <xdr:rowOff>190500</xdr:rowOff>
              </to>
            </anchor>
          </commentPr>
        </mc:Fallback>
      </mc:AlternateContent>
    </comment>
    <comment ref="L12" authorId="1" shapeId="1030" xr:uid="{9F854684-58E6-4901-B32A-F01913234EC0}">
      <text>
        <r>
          <rPr>
            <sz val="10"/>
            <color indexed="81"/>
            <rFont val="Tahoma"/>
            <family val="2"/>
          </rPr>
          <t>L’installateur ou l'installatrice en chauffage posent, contrôlent, entretiennent et réparent des installations techniques assurant une diffusion régulière et optimale de la chaleur: chauffage à bois, à mazout, à gaz, solaire, avec pompe à chaleur, etc. Ils scient, soudent, brasent toutes sortes de pièces pour monter et fixer des radiateurs muraux, surfaces rayonnantes au plafond, serpentins dans les sols.</t>
        </r>
        <r>
          <rPr>
            <sz val="8"/>
            <color indexed="81"/>
            <rFont val="Tahoma"/>
            <family val="2"/>
          </rPr>
          <t xml:space="preserve">
</t>
        </r>
      </text>
      <mc:AlternateContent xmlns:mc="http://schemas.openxmlformats.org/markup-compatibility/2006">
        <mc:Choice Requires="v"/>
        <mc:Fallback>
          <commentPr defaultSize="0" autoFill="0" autoLine="0">
            <anchor>
              <from>
                <xdr:col>13</xdr:col>
                <xdr:colOff>63500</xdr:colOff>
                <xdr:row>10</xdr:row>
                <xdr:rowOff>63500</xdr:rowOff>
              </from>
              <to>
                <xdr:col>18</xdr:col>
                <xdr:colOff>444500</xdr:colOff>
                <xdr:row>17</xdr:row>
                <xdr:rowOff>139700</xdr:rowOff>
              </to>
            </anchor>
          </commentPr>
        </mc:Fallback>
      </mc:AlternateContent>
    </comment>
    <comment ref="B13" authorId="0" shapeId="1031" xr:uid="{0E1291BE-06D3-4098-A98D-87A5B64DA679}">
      <text>
        <r>
          <rPr>
            <sz val="10"/>
            <color indexed="81"/>
            <rFont val="Tahoma"/>
            <family val="2"/>
          </rPr>
          <t xml:space="preserve">Le menuisier ou la menuisière réalisent des portes, des éléments d'armoires, de cuisines, des fenêtres, des volets, des parois de séparation, des tablettes de fenêtres. Les éléments de construction qu'ils fabriquent, assemblent et posent dans des bâtiments neufs ou en restauration, sont en bois massif (sapin, mélèze...) ou dérivé (contre-plaqué, aggloméré, stratifié...), parfois aussi en matières synthétiques (fenêtres PVC).
</t>
        </r>
        <r>
          <rPr>
            <b/>
            <sz val="8"/>
            <color indexed="81"/>
            <rFont val="Tahoma"/>
            <family val="2"/>
          </rPr>
          <t xml:space="preserve">
</t>
        </r>
        <r>
          <rPr>
            <sz val="8"/>
            <color indexed="81"/>
            <rFont val="Tahoma"/>
            <family val="2"/>
          </rPr>
          <t xml:space="preserve">
</t>
        </r>
      </text>
      <mc:AlternateContent xmlns:mc="http://schemas.openxmlformats.org/markup-compatibility/2006">
        <mc:Choice Requires="v"/>
        <mc:Fallback>
          <commentPr defaultSize="0" autoFill="0" autoLine="0">
            <anchor>
              <from>
                <xdr:col>6</xdr:col>
                <xdr:colOff>241300</xdr:colOff>
                <xdr:row>5</xdr:row>
                <xdr:rowOff>215900</xdr:rowOff>
              </from>
              <to>
                <xdr:col>13</xdr:col>
                <xdr:colOff>330200</xdr:colOff>
                <xdr:row>14</xdr:row>
                <xdr:rowOff>63500</xdr:rowOff>
              </to>
            </anchor>
          </commentPr>
        </mc:Fallback>
      </mc:AlternateContent>
    </comment>
    <comment ref="L13" authorId="0" shapeId="1032" xr:uid="{6659DD04-5A7D-4868-A9BF-552F4501C60C}">
      <text>
        <r>
          <rPr>
            <sz val="10"/>
            <color indexed="81"/>
            <rFont val="Tahoma"/>
            <family val="2"/>
          </rPr>
          <t>Le ou la zoologiste sont des spécialistes des espèces animales, de leur mode de vie et de leur rôle dans les écosystèmes. Ils effectuent des recherches et des travaux en laboratoires ou sur le terrain, en vue d'étudier les caractères spécifiques des espèces et de contrôler leur développement. Les zoologistes se spécialisent généralement dans un groupe d'animaux (reptiles, oiseaux, amphibiens, insectes).</t>
        </r>
        <r>
          <rPr>
            <b/>
            <sz val="8"/>
            <color indexed="81"/>
            <rFont val="Tahoma"/>
            <family val="2"/>
          </rPr>
          <t xml:space="preserve">
</t>
        </r>
      </text>
      <mc:AlternateContent xmlns:mc="http://schemas.openxmlformats.org/markup-compatibility/2006">
        <mc:Choice Requires="v"/>
        <mc:Fallback>
          <commentPr defaultSize="0" autoFill="0" autoLine="0">
            <anchor>
              <from>
                <xdr:col>13</xdr:col>
                <xdr:colOff>63500</xdr:colOff>
                <xdr:row>11</xdr:row>
                <xdr:rowOff>25400</xdr:rowOff>
              </from>
              <to>
                <xdr:col>18</xdr:col>
                <xdr:colOff>482600</xdr:colOff>
                <xdr:row>18</xdr:row>
                <xdr:rowOff>139700</xdr:rowOff>
              </to>
            </anchor>
          </commentPr>
        </mc:Fallback>
      </mc:AlternateContent>
    </comment>
    <comment ref="B14" authorId="0" shapeId="1033" xr:uid="{A0E73266-9AA5-40F6-BBFB-E675CA37DF6C}">
      <text>
        <r>
          <rPr>
            <sz val="10"/>
            <color indexed="81"/>
            <rFont val="Arial"/>
            <family val="2"/>
          </rPr>
          <t>Le laborantin ou la laborantine prélèvent, analysent, synthétisent, isolent ou purifient diverses substances (prélèvements opérés sur des humains, des animaux, des végétaux, dans l'environnement, ou encore des éléments tels que des médicaments ou des aliments), dans un laboratoire de recherche, de diagnostic, de contrôle ou de production. Ils participent ainsi, en secondant des chimistes et des biologistes, à la mise au point et à la production industrielle d'une grande variété de produits: médicaments, colorants, matières plastiques, savons, peintures, parfums et cosmétiques, insecticides, arômes, engrais, etc. En fonction de leur secteur d'activité, ils étudient parfois le développement et l'évolution des espèces vivantes et leurs rapports avec le milieu environnant. Ils participent à l’action de la recherche biomédicale, au développement, à la production et au contrôle des médicaments.</t>
        </r>
        <r>
          <rPr>
            <b/>
            <sz val="8"/>
            <color indexed="81"/>
            <rFont val="Tahoma"/>
            <family val="2"/>
          </rPr>
          <t xml:space="preserve">
</t>
        </r>
        <r>
          <rPr>
            <sz val="8"/>
            <color indexed="81"/>
            <rFont val="Tahoma"/>
            <family val="2"/>
          </rPr>
          <t xml:space="preserve">
</t>
        </r>
      </text>
      <mc:AlternateContent xmlns:mc="http://schemas.openxmlformats.org/markup-compatibility/2006">
        <mc:Choice Requires="v"/>
        <mc:Fallback>
          <commentPr defaultSize="0" autoFill="0" autoLine="0">
            <anchor>
              <from>
                <xdr:col>6</xdr:col>
                <xdr:colOff>215900</xdr:colOff>
                <xdr:row>5</xdr:row>
                <xdr:rowOff>241300</xdr:rowOff>
              </from>
              <to>
                <xdr:col>14</xdr:col>
                <xdr:colOff>152400</xdr:colOff>
                <xdr:row>21</xdr:row>
                <xdr:rowOff>101600</xdr:rowOff>
              </to>
            </anchor>
          </commentPr>
        </mc:Fallback>
      </mc:AlternateContent>
    </comment>
    <comment ref="L14" authorId="1" shapeId="1034" xr:uid="{56E184D3-869C-4D6D-AE80-9357D4A607D4}">
      <text>
        <r>
          <rPr>
            <sz val="10"/>
            <color indexed="81"/>
            <rFont val="Tahoma"/>
            <family val="2"/>
          </rPr>
          <t>Le ou la garde-frontière contrôlent le trafic des voyageurs et des marchandises en provenance et, dans une moindre mesure, en direction de l'étranger. Ils secondent aussi la police et surveillent les territoires jouxtant la frontière, que ce soit en plaine, sur les eaux frontières ou en montagne.</t>
        </r>
        <r>
          <rPr>
            <sz val="8"/>
            <color indexed="81"/>
            <rFont val="Tahoma"/>
            <family val="2"/>
          </rPr>
          <t xml:space="preserve">
</t>
        </r>
      </text>
      <mc:AlternateContent xmlns:mc="http://schemas.openxmlformats.org/markup-compatibility/2006">
        <mc:Choice Requires="v"/>
        <mc:Fallback>
          <commentPr defaultSize="0" autoFill="0" autoLine="0">
            <anchor>
              <from>
                <xdr:col>13</xdr:col>
                <xdr:colOff>63500</xdr:colOff>
                <xdr:row>11</xdr:row>
                <xdr:rowOff>190500</xdr:rowOff>
              </from>
              <to>
                <xdr:col>18</xdr:col>
                <xdr:colOff>177800</xdr:colOff>
                <xdr:row>17</xdr:row>
                <xdr:rowOff>165100</xdr:rowOff>
              </to>
            </anchor>
          </commentPr>
        </mc:Fallback>
      </mc:AlternateContent>
    </comment>
    <comment ref="B15" authorId="1" shapeId="1035" xr:uid="{7E77AE36-3726-4734-B368-D1F90E66A202}">
      <text>
        <r>
          <rPr>
            <sz val="10"/>
            <color indexed="81"/>
            <rFont val="Arial"/>
            <family val="2"/>
          </rPr>
          <t>Le policier ou la policière, appelés aussi gendarmes, veillent au respect des lois et des règlements. Ils assurent l'ordre, la sécurité et la tranquillité publics sur le territoire cantonal. Les policiers mettent sur pied des programmes de prévention (patrouilles de surveillance, contrôles, information et éducation), et sont chargés d'intervenir en cas de catastrophes (accidents, catastrophes naturelles, etc.). Les policiers sont préparés à affronter les éventuels dangers auxquels leur profession les expose (émeutes, bagarres, attentats, etc.).</t>
        </r>
        <r>
          <rPr>
            <b/>
            <sz val="8"/>
            <color indexed="81"/>
            <rFont val="Tahoma"/>
            <family val="2"/>
          </rPr>
          <t xml:space="preserve">
</t>
        </r>
        <r>
          <rPr>
            <sz val="8"/>
            <color indexed="81"/>
            <rFont val="Tahoma"/>
            <family val="2"/>
          </rPr>
          <t xml:space="preserve">
</t>
        </r>
      </text>
      <mc:AlternateContent xmlns:mc="http://schemas.openxmlformats.org/markup-compatibility/2006">
        <mc:Choice Requires="v"/>
        <mc:Fallback>
          <commentPr defaultSize="0" autoFill="0" autoLine="0">
            <anchor>
              <from>
                <xdr:col>6</xdr:col>
                <xdr:colOff>215900</xdr:colOff>
                <xdr:row>12</xdr:row>
                <xdr:rowOff>152400</xdr:rowOff>
              </from>
              <to>
                <xdr:col>13</xdr:col>
                <xdr:colOff>63500</xdr:colOff>
                <xdr:row>24</xdr:row>
                <xdr:rowOff>25400</xdr:rowOff>
              </to>
            </anchor>
          </commentPr>
        </mc:Fallback>
      </mc:AlternateContent>
    </comment>
    <comment ref="L15" authorId="2" shapeId="1036" xr:uid="{8ADEC7E2-FE90-4A24-9CFD-B77758596A35}">
      <text>
        <r>
          <rPr>
            <sz val="10"/>
            <color indexed="81"/>
            <rFont val="Arial"/>
            <family val="2"/>
          </rPr>
          <t>L'agent relation client ou l'agente relation client assurent le lien entre un fournisseur de biens ou de services et sa clientèle. A l'aide de divers canaux de communication (téléphone, e-mail, web, courrier, applications mobiles, service vocal interactif, etc.), ils délivrent aux clients des informations sur des produits, prennent des commandes, répondent à des questions et des réclamations de façon personnalisée. Au téléphone, ils mènent divers types d'entretiens en fonction des tâches assignées par l'entreprise (acquisition, suivi, fidélisation ou reconquête de clients).</t>
        </r>
        <r>
          <rPr>
            <sz val="10"/>
            <color indexed="81"/>
            <rFont val="Tahoma"/>
            <family val="2"/>
          </rPr>
          <t xml:space="preserve">
</t>
        </r>
      </text>
      <mc:AlternateContent xmlns:mc="http://schemas.openxmlformats.org/markup-compatibility/2006">
        <mc:Choice Requires="v"/>
        <mc:Fallback>
          <commentPr defaultSize="0" autoFill="0" autoLine="0">
            <anchor>
              <from>
                <xdr:col>14</xdr:col>
                <xdr:colOff>38100</xdr:colOff>
                <xdr:row>11</xdr:row>
                <xdr:rowOff>38100</xdr:rowOff>
              </from>
              <to>
                <xdr:col>22</xdr:col>
                <xdr:colOff>203200</xdr:colOff>
                <xdr:row>19</xdr:row>
                <xdr:rowOff>101600</xdr:rowOff>
              </to>
            </anchor>
          </commentPr>
        </mc:Fallback>
      </mc:AlternateContent>
    </comment>
    <comment ref="B16" authorId="0" shapeId="1037" xr:uid="{71E135D2-FC02-4BA5-BDCA-D9F95EA4C95C}">
      <text>
        <r>
          <rPr>
            <sz val="10"/>
            <color indexed="81"/>
            <rFont val="Tahoma"/>
            <family val="2"/>
          </rPr>
          <t>L'employé ou l'employée de commerce effectuent des tâches administratives au sein d'une société privée ou d'un service public. Leurs fonctions varient selon le champ d'activité de leur employeur et la nature de leur poste. Ils peuvent s'occuper de la correspondance commerciale (distribution, rédaction, envoi), de la comptabilité (saisie des écritures, vérification des paiements), des commandes (réception, facturation), de l'accueil des clients et de la gestion d'un secrétariat.</t>
        </r>
        <r>
          <rPr>
            <sz val="8"/>
            <color indexed="81"/>
            <rFont val="Tahoma"/>
            <family val="2"/>
          </rPr>
          <t xml:space="preserve">
</t>
        </r>
      </text>
      <mc:AlternateContent xmlns:mc="http://schemas.openxmlformats.org/markup-compatibility/2006">
        <mc:Choice Requires="v"/>
        <mc:Fallback>
          <commentPr defaultSize="0" autoFill="0" autoLine="0">
            <anchor>
              <from>
                <xdr:col>6</xdr:col>
                <xdr:colOff>215900</xdr:colOff>
                <xdr:row>13</xdr:row>
                <xdr:rowOff>114300</xdr:rowOff>
              </from>
              <to>
                <xdr:col>13</xdr:col>
                <xdr:colOff>114300</xdr:colOff>
                <xdr:row>24</xdr:row>
                <xdr:rowOff>88900</xdr:rowOff>
              </to>
            </anchor>
          </commentPr>
        </mc:Fallback>
      </mc:AlternateContent>
    </comment>
    <comment ref="L16" authorId="0" shapeId="1038" xr:uid="{58800692-0B9D-4D8D-A303-9E8CDB7DB43C}">
      <text>
        <r>
          <rPr>
            <sz val="10"/>
            <color indexed="81"/>
            <rFont val="Tahoma"/>
            <family val="2"/>
          </rPr>
          <t xml:space="preserve">L'installateur-électricien ou l'installatrice-électricienne installent et entretiennent des réseaux électriques et de communication à l'intérieur des logements, des bâtiments industriels, administratifs ou commerciaux. Les installations qu'ils réalisent concernent divers domaines: énergie (cuisinière, chauffage, frigo, moteur, transformateur, pompe à chaleur...), télécommunication (téléphone, fax. réseau informatique), sécurité et surveillance (détecteur d'incendie, paratonnerre, alarme), commande automatique (éclairage, chauffage, ventilation).
</t>
        </r>
        <r>
          <rPr>
            <b/>
            <sz val="8"/>
            <color indexed="81"/>
            <rFont val="Tahoma"/>
            <family val="2"/>
          </rPr>
          <t xml:space="preserve">
</t>
        </r>
        <r>
          <rPr>
            <sz val="8"/>
            <color indexed="81"/>
            <rFont val="Tahoma"/>
            <family val="2"/>
          </rPr>
          <t xml:space="preserve">
</t>
        </r>
      </text>
      <mc:AlternateContent xmlns:mc="http://schemas.openxmlformats.org/markup-compatibility/2006">
        <mc:Choice Requires="v"/>
        <mc:Fallback>
          <commentPr defaultSize="0" autoFill="0" autoLine="0">
            <anchor>
              <from>
                <xdr:col>13</xdr:col>
                <xdr:colOff>63500</xdr:colOff>
                <xdr:row>13</xdr:row>
                <xdr:rowOff>114300</xdr:rowOff>
              </from>
              <to>
                <xdr:col>22</xdr:col>
                <xdr:colOff>127000</xdr:colOff>
                <xdr:row>21</xdr:row>
                <xdr:rowOff>101600</xdr:rowOff>
              </to>
            </anchor>
          </commentPr>
        </mc:Fallback>
      </mc:AlternateContent>
    </comment>
    <comment ref="B17" authorId="1" shapeId="1039" xr:uid="{B6145922-F2C9-4B07-A731-435541954A7E}">
      <text>
        <r>
          <rPr>
            <sz val="10"/>
            <color indexed="81"/>
            <rFont val="Arial"/>
            <family val="2"/>
          </rPr>
          <t>L'automaticien ou l'automaticienne installent, montent, mettent en service, entretiennent et réparent des robots industriels et des éléments d'installations automatisées (pompes, ventilateurs, tableaux de commande de distributeurs d'énergie, etc.). Ils développent des solutions pour régler des machines électriques en appliquant leurs connaissances des domaines électrique, électronique, hydraulique et pneumatique.</t>
        </r>
        <r>
          <rPr>
            <sz val="8"/>
            <color indexed="81"/>
            <rFont val="Tahoma"/>
            <family val="2"/>
          </rPr>
          <t xml:space="preserve">
</t>
        </r>
      </text>
      <mc:AlternateContent xmlns:mc="http://schemas.openxmlformats.org/markup-compatibility/2006">
        <mc:Choice Requires="v"/>
        <mc:Fallback>
          <commentPr defaultSize="0" autoFill="0" autoLine="0">
            <anchor>
              <from>
                <xdr:col>6</xdr:col>
                <xdr:colOff>215900</xdr:colOff>
                <xdr:row>14</xdr:row>
                <xdr:rowOff>101600</xdr:rowOff>
              </from>
              <to>
                <xdr:col>13</xdr:col>
                <xdr:colOff>215900</xdr:colOff>
                <xdr:row>22</xdr:row>
                <xdr:rowOff>101600</xdr:rowOff>
              </to>
            </anchor>
          </commentPr>
        </mc:Fallback>
      </mc:AlternateContent>
    </comment>
    <comment ref="L17" authorId="0" shapeId="1040" xr:uid="{DD70C519-4E5C-4DD5-ABEE-EB44D5DCBDCF}">
      <text>
        <r>
          <rPr>
            <sz val="10"/>
            <color indexed="81"/>
            <rFont val="Tahoma"/>
            <family val="2"/>
          </rPr>
          <t>L'informaticien ou l'informaticienne avec certificat fédéral de capacité conçoivent, développent, réalisent, intègrent, installent, mettent en service et maintiennent des systèmes et applications informatiques, ainsi que des supports pour les utilisateurs. Ils s'occupent du matériel et des logiciels des ordinateurs individuels ou reliés à un réseau ainsi que des systèmes de saisies de données, de transmission et de commandes de processus. En tant que généralistes, les informaticiens se situent à l'intersection des professions du domaine technique (électronique) et du domaine administratif et commercial.</t>
        </r>
        <r>
          <rPr>
            <b/>
            <sz val="8"/>
            <color indexed="81"/>
            <rFont val="Tahoma"/>
            <family val="2"/>
          </rPr>
          <t xml:space="preserve">
</t>
        </r>
      </text>
      <mc:AlternateContent xmlns:mc="http://schemas.openxmlformats.org/markup-compatibility/2006">
        <mc:Choice Requires="v"/>
        <mc:Fallback>
          <commentPr defaultSize="0" autoFill="0" autoLine="0">
            <anchor>
              <from>
                <xdr:col>13</xdr:col>
                <xdr:colOff>63500</xdr:colOff>
                <xdr:row>14</xdr:row>
                <xdr:rowOff>101600</xdr:rowOff>
              </from>
              <to>
                <xdr:col>21</xdr:col>
                <xdr:colOff>25400</xdr:colOff>
                <xdr:row>22</xdr:row>
                <xdr:rowOff>101600</xdr:rowOff>
              </to>
            </anchor>
          </commentPr>
        </mc:Fallback>
      </mc:AlternateContent>
    </comment>
    <comment ref="B18" authorId="1" shapeId="1041" xr:uid="{5D0D743A-D473-48E0-9806-43E661FCB0F0}">
      <text>
        <r>
          <rPr>
            <sz val="10"/>
            <color indexed="81"/>
            <rFont val="Tahoma"/>
            <family val="2"/>
          </rPr>
          <t>Les Interactive Media Designers sont des professionnels de la communication visuelle. Ils conduisent des projets associant plusieurs médias. Ils produisent et intègrent des contenus comme des images, des sons, des vidéos ou des animations en 3 dimensions. Sur cette base, ils créent des moyens de communication numériques interactifs, par exemple des sites Internet ou des applications, et les publient sur des systèmes de communication tels que des tablettes numériques, des téléphones mobiles, la télévision, etc.</t>
        </r>
        <r>
          <rPr>
            <sz val="8"/>
            <color indexed="81"/>
            <rFont val="Tahoma"/>
            <family val="2"/>
          </rPr>
          <t xml:space="preserve">
</t>
        </r>
      </text>
      <mc:AlternateContent xmlns:mc="http://schemas.openxmlformats.org/markup-compatibility/2006">
        <mc:Choice Requires="v"/>
        <mc:Fallback>
          <commentPr defaultSize="0" autoFill="0" autoLine="0">
            <anchor>
              <from>
                <xdr:col>6</xdr:col>
                <xdr:colOff>215900</xdr:colOff>
                <xdr:row>15</xdr:row>
                <xdr:rowOff>63500</xdr:rowOff>
              </from>
              <to>
                <xdr:col>13</xdr:col>
                <xdr:colOff>101600</xdr:colOff>
                <xdr:row>25</xdr:row>
                <xdr:rowOff>63500</xdr:rowOff>
              </to>
            </anchor>
          </commentPr>
        </mc:Fallback>
      </mc:AlternateContent>
    </comment>
    <comment ref="L18" authorId="0" shapeId="1042" xr:uid="{5C0C7919-201A-4700-9084-83D70B394157}">
      <text>
        <r>
          <rPr>
            <sz val="10"/>
            <color indexed="81"/>
            <rFont val="Tahoma"/>
            <family val="2"/>
          </rPr>
          <t xml:space="preserve">Le polymécanicien ou la polymécanicienne fabriquent des pièces, des outils et des dispositifs en métal, parfois aussi en matière synthétique. Ils assemblent des appareils, machines ou robots, programment, contrôlent, entretiennent et réparent des installations de production industrielle. La nature de leur travail dépend de la spécialité et de la taille de l'entreprise qui les emploie, ainsi que du département dans lequel ils sont actifs. 
</t>
        </r>
        <r>
          <rPr>
            <sz val="8"/>
            <color indexed="81"/>
            <rFont val="Tahoma"/>
            <family val="2"/>
          </rPr>
          <t xml:space="preserve">
</t>
        </r>
      </text>
      <mc:AlternateContent xmlns:mc="http://schemas.openxmlformats.org/markup-compatibility/2006">
        <mc:Choice Requires="v"/>
        <mc:Fallback>
          <commentPr defaultSize="0" autoFill="0" autoLine="0">
            <anchor>
              <from>
                <xdr:col>13</xdr:col>
                <xdr:colOff>63500</xdr:colOff>
                <xdr:row>15</xdr:row>
                <xdr:rowOff>63500</xdr:rowOff>
              </from>
              <to>
                <xdr:col>20</xdr:col>
                <xdr:colOff>63500</xdr:colOff>
                <xdr:row>23</xdr:row>
                <xdr:rowOff>0</xdr:rowOff>
              </to>
            </anchor>
          </commentPr>
        </mc:Fallback>
      </mc:AlternateContent>
    </comment>
    <comment ref="B19" authorId="1" shapeId="1043" xr:uid="{BB312BF6-122F-410C-ADEB-BD27D050D78F}">
      <text>
        <r>
          <rPr>
            <sz val="10"/>
            <color indexed="81"/>
            <rFont val="Arial"/>
            <family val="2"/>
          </rPr>
          <t xml:space="preserve">Le mécatronicien ou la mécatroniciene d’automobiles exécutent les travaux de contrôle, de maintenance et de réparation de tous types de véhicules: légers ou utilitaires. Ils recherchent les origines des pannes et dysfonctionnements, changent les pièces mécaniques, les composants électriques ou électroniques défectueux ou usés afin d’assurer un excellent état de fonctionnement du véhicule et une sécurité maximale à ses occupants.
</t>
        </r>
        <r>
          <rPr>
            <sz val="8"/>
            <color indexed="81"/>
            <rFont val="Tahoma"/>
            <family val="2"/>
          </rPr>
          <t xml:space="preserve">
</t>
        </r>
      </text>
      <mc:AlternateContent xmlns:mc="http://schemas.openxmlformats.org/markup-compatibility/2006">
        <mc:Choice Requires="v"/>
        <mc:Fallback>
          <commentPr defaultSize="0" autoFill="0" autoLine="0">
            <anchor>
              <from>
                <xdr:col>6</xdr:col>
                <xdr:colOff>215900</xdr:colOff>
                <xdr:row>16</xdr:row>
                <xdr:rowOff>25400</xdr:rowOff>
              </from>
              <to>
                <xdr:col>12</xdr:col>
                <xdr:colOff>292100</xdr:colOff>
                <xdr:row>25</xdr:row>
                <xdr:rowOff>177800</xdr:rowOff>
              </to>
            </anchor>
          </commentPr>
        </mc:Fallback>
      </mc:AlternateContent>
    </comment>
    <comment ref="L19" authorId="1" shapeId="1044" xr:uid="{64F17504-A02E-4664-B01E-91EB9E16505D}">
      <text>
        <r>
          <rPr>
            <sz val="10"/>
            <color indexed="81"/>
            <rFont val="Tahoma"/>
            <family val="2"/>
          </rPr>
          <t>Le ou la droguiste conseillent la clientèle et lui proposent tout un assortiment d'articles en relation avec la santé (médicaments allopathiques, phytothérapie, homéopathie, diététique, etc.), la beauté (hygiène du corps, soins cosmétiques, parfumerie, etc.), les produits techniques (insecticides, fongicides, peintures, teintures, vernis, solvants, etc.), et les produits technico-chimiques (solvants, acides, bases et réactifs de tout ordre, produits de nettoyage, etc.). Professionnels de la vente et conseillers au service du client, ils peuvent se spécialiser dans un ou plusieurs domaines comme par exemple l'homéopathie, l'aromathérapie, l'herboristerie, etc.</t>
        </r>
        <r>
          <rPr>
            <sz val="8"/>
            <color indexed="81"/>
            <rFont val="Tahoma"/>
            <family val="2"/>
          </rPr>
          <t xml:space="preserve">
</t>
        </r>
      </text>
      <mc:AlternateContent xmlns:mc="http://schemas.openxmlformats.org/markup-compatibility/2006">
        <mc:Choice Requires="v"/>
        <mc:Fallback>
          <commentPr defaultSize="0" autoFill="0" autoLine="0">
            <anchor>
              <from>
                <xdr:col>13</xdr:col>
                <xdr:colOff>63500</xdr:colOff>
                <xdr:row>16</xdr:row>
                <xdr:rowOff>25400</xdr:rowOff>
              </from>
              <to>
                <xdr:col>19</xdr:col>
                <xdr:colOff>419100</xdr:colOff>
                <xdr:row>26</xdr:row>
                <xdr:rowOff>63500</xdr:rowOff>
              </to>
            </anchor>
          </commentPr>
        </mc:Fallback>
      </mc:AlternateContent>
    </comment>
    <comment ref="B20" authorId="0" shapeId="1045" xr:uid="{D28D2B07-4CFC-4B66-9614-7B55D1B7F064}">
      <text>
        <r>
          <rPr>
            <sz val="10"/>
            <color indexed="81"/>
            <rFont val="Tahoma"/>
            <family val="2"/>
          </rPr>
          <t>L'assistant médical ou l'assistante médicale exécutent, dans un cabinet médical, sous la responsabilité d'un ou de plusieurs médecins, des tâches qui s'articulent autour de quatre grands axes: l'accueil des patients et la gestion des rendez-vous, les tâches administratives, l'assistance des praticiennes et praticiens, les travaux de laboratoire et de radiologie.</t>
        </r>
        <r>
          <rPr>
            <b/>
            <sz val="8"/>
            <color indexed="81"/>
            <rFont val="Tahoma"/>
            <family val="2"/>
          </rPr>
          <t xml:space="preserve">
</t>
        </r>
        <r>
          <rPr>
            <sz val="8"/>
            <color indexed="81"/>
            <rFont val="Tahoma"/>
            <family val="2"/>
          </rPr>
          <t xml:space="preserve">
</t>
        </r>
      </text>
      <mc:AlternateContent xmlns:mc="http://schemas.openxmlformats.org/markup-compatibility/2006">
        <mc:Choice Requires="v"/>
        <mc:Fallback>
          <commentPr defaultSize="0" autoFill="0" autoLine="0">
            <anchor>
              <from>
                <xdr:col>6</xdr:col>
                <xdr:colOff>215900</xdr:colOff>
                <xdr:row>16</xdr:row>
                <xdr:rowOff>190500</xdr:rowOff>
              </from>
              <to>
                <xdr:col>14</xdr:col>
                <xdr:colOff>76200</xdr:colOff>
                <xdr:row>22</xdr:row>
                <xdr:rowOff>165100</xdr:rowOff>
              </to>
            </anchor>
          </commentPr>
        </mc:Fallback>
      </mc:AlternateContent>
    </comment>
    <comment ref="L20" authorId="0" shapeId="1046" xr:uid="{67CC6FE1-EEF5-43A0-B612-EBA2410E12F4}">
      <text>
        <r>
          <rPr>
            <sz val="10"/>
            <color indexed="81"/>
            <rFont val="Arial"/>
            <family val="2"/>
          </rPr>
          <t xml:space="preserve">L'agent ou l'agente en information documentaire assument les tâches courantes d'un centre d'information documentaire public ou privé (dans une entreprise, une administration, une association, une bibliothèque, une médiathèque) et secondent de manière autonome les spécialistes dans leur travail. Ils réceptionnent, cataloguent, classent les documents les plus divers: livres, périodiques, plans, photographies, cassettes audio ou vidéo, parchemins ou CD-ROM.
</t>
        </r>
      </text>
      <mc:AlternateContent xmlns:mc="http://schemas.openxmlformats.org/markup-compatibility/2006">
        <mc:Choice Requires="v"/>
        <mc:Fallback>
          <commentPr defaultSize="0" autoFill="0" autoLine="0">
            <anchor>
              <from>
                <xdr:col>13</xdr:col>
                <xdr:colOff>63500</xdr:colOff>
                <xdr:row>16</xdr:row>
                <xdr:rowOff>190500</xdr:rowOff>
              </from>
              <to>
                <xdr:col>19</xdr:col>
                <xdr:colOff>25400</xdr:colOff>
                <xdr:row>26</xdr:row>
                <xdr:rowOff>127000</xdr:rowOff>
              </to>
            </anchor>
          </commentPr>
        </mc:Fallback>
      </mc:AlternateContent>
    </comment>
    <comment ref="B21" authorId="1" shapeId="1047" xr:uid="{1134AE97-9C95-40D9-8439-7E113934404D}">
      <text>
        <r>
          <rPr>
            <sz val="10"/>
            <color indexed="81"/>
            <rFont val="Arial"/>
            <family val="2"/>
          </rPr>
          <t>Le ou la polygraphe préparent des documents graphiques incluant des textes et des images, pour la production de divers imprimés ou l'élaboration de produits multimédias (CD-ROM, sites Internet). Ils scannent des images, mettent en page des textes et des illustrations, réalisent une maquette d'impression à partir des fichiers informatiques, à l'aide des logiciels de reproduction et de publication assistées par ordinateur.</t>
        </r>
        <r>
          <rPr>
            <sz val="8"/>
            <color indexed="81"/>
            <rFont val="Tahoma"/>
            <family val="2"/>
          </rPr>
          <t xml:space="preserve">
</t>
        </r>
      </text>
      <mc:AlternateContent xmlns:mc="http://schemas.openxmlformats.org/markup-compatibility/2006">
        <mc:Choice Requires="v"/>
        <mc:Fallback>
          <commentPr defaultSize="0" autoFill="0" autoLine="0">
            <anchor>
              <from>
                <xdr:col>6</xdr:col>
                <xdr:colOff>215900</xdr:colOff>
                <xdr:row>17</xdr:row>
                <xdr:rowOff>165100</xdr:rowOff>
              </from>
              <to>
                <xdr:col>13</xdr:col>
                <xdr:colOff>101600</xdr:colOff>
                <xdr:row>26</xdr:row>
                <xdr:rowOff>50800</xdr:rowOff>
              </to>
            </anchor>
          </commentPr>
        </mc:Fallback>
      </mc:AlternateContent>
    </comment>
    <comment ref="L21" authorId="0" shapeId="1048" xr:uid="{6BF4C6BE-B91E-497F-BB51-677DEC7A5078}">
      <text>
        <r>
          <rPr>
            <sz val="10"/>
            <color indexed="81"/>
            <rFont val="Tahoma"/>
            <family val="2"/>
          </rPr>
          <t>L'éducateur social ou l'éducatrice sociale sont des travailleurs sociaux qui exercent une activité éducative de soutien et d'accompagnement visant à favoriser le développement de personnes en situation d'exclusion sociale ou en voie de l'être.
Qu'ils accompagnent des personnes affectées d'un handicap physique, psychique ou souffrant de carences socio-affectives et familiales (enfants, adolescents, délinquants), qu'ils soient engagés auprès de consommateurs de drogue, de malades du sida, de personnes sans domicile fixe, leur démarche se fonde sur la rencontre avec l'autre dans des activités au quotidien. Ils contribuent à l'autonomisation de ces personnes en tenant compte de leurs capacités actuelles et potentielles, du contexte institutionnel et légal, et de leur propre mandat.</t>
        </r>
        <r>
          <rPr>
            <b/>
            <sz val="8"/>
            <color indexed="81"/>
            <rFont val="Tahoma"/>
            <family val="2"/>
          </rPr>
          <t xml:space="preserve">
</t>
        </r>
        <r>
          <rPr>
            <sz val="8"/>
            <color indexed="81"/>
            <rFont val="Tahoma"/>
            <family val="2"/>
          </rPr>
          <t xml:space="preserve">
</t>
        </r>
      </text>
      <mc:AlternateContent xmlns:mc="http://schemas.openxmlformats.org/markup-compatibility/2006">
        <mc:Choice Requires="v"/>
        <mc:Fallback>
          <commentPr defaultSize="0" autoFill="0" autoLine="0">
            <anchor>
              <from>
                <xdr:col>13</xdr:col>
                <xdr:colOff>63500</xdr:colOff>
                <xdr:row>17</xdr:row>
                <xdr:rowOff>165100</xdr:rowOff>
              </from>
              <to>
                <xdr:col>19</xdr:col>
                <xdr:colOff>177800</xdr:colOff>
                <xdr:row>32</xdr:row>
                <xdr:rowOff>101600</xdr:rowOff>
              </to>
            </anchor>
          </commentPr>
        </mc:Fallback>
      </mc:AlternateContent>
    </comment>
    <comment ref="B22" authorId="0" shapeId="1049" xr:uid="{0F3F34BE-D5D3-428E-846E-BABB8A2E7FEF}">
      <text>
        <r>
          <rPr>
            <sz val="10"/>
            <color indexed="81"/>
            <rFont val="Tahoma"/>
            <family val="2"/>
          </rPr>
          <t xml:space="preserve">L'assistant socio-éducatif ou l'assistante socio-éducative accompagnent des enfants, des personnes âgées ou handicapées sur le plan physique ou mental, qui requièrent une aide particulière dans l'accomplissement de leurs activités quotidiennes. Ils les aident à satisfaire leurs besoins ordinaires (alimentation, soins de base, déplacements), les stimulent à développer leurs relations sociales et à améliorer sinon à maintenir leur autonomie.
</t>
        </r>
        <r>
          <rPr>
            <sz val="8"/>
            <color indexed="81"/>
            <rFont val="Tahoma"/>
            <family val="2"/>
          </rPr>
          <t xml:space="preserve">
</t>
        </r>
      </text>
      <mc:AlternateContent xmlns:mc="http://schemas.openxmlformats.org/markup-compatibility/2006">
        <mc:Choice Requires="v"/>
        <mc:Fallback>
          <commentPr defaultSize="0" autoFill="0" autoLine="0">
            <anchor>
              <from>
                <xdr:col>6</xdr:col>
                <xdr:colOff>215900</xdr:colOff>
                <xdr:row>18</xdr:row>
                <xdr:rowOff>114300</xdr:rowOff>
              </from>
              <to>
                <xdr:col>14</xdr:col>
                <xdr:colOff>114300</xdr:colOff>
                <xdr:row>26</xdr:row>
                <xdr:rowOff>63500</xdr:rowOff>
              </to>
            </anchor>
          </commentPr>
        </mc:Fallback>
      </mc:AlternateContent>
    </comment>
    <comment ref="L22" authorId="1" shapeId="1050" xr:uid="{ECA20137-9CAC-4EFD-AD13-BE8DA55133E1}">
      <text>
        <r>
          <rPr>
            <sz val="10"/>
            <color indexed="81"/>
            <rFont val="Tahoma"/>
            <family val="2"/>
          </rPr>
          <t>Le ou la gestionnaire en entretien des textiles détachent, lavent et apprêtent toutes sortes d'étoffes, manuellement ou à l'aide de machines industrielles. Selon le domaine spécifique dans lequel ils travaillent, nettoyage à sec ou blanchisserie, les techniques et le matériel diffèrent. Dans le secteur du nettoyage à sec, ils entretiennent principalement des articles à la pièce (habits délicats, rideaux, tapis, etc.), alors que dans celui de la blanchisserie, ils lavent de grandes quantités de linge et de vêtements professionnels. Les produits chimiques et les installations utilisés nécessitent le respect des consignes de sécurité et de protection de la santé.</t>
        </r>
        <r>
          <rPr>
            <sz val="8"/>
            <color indexed="81"/>
            <rFont val="Tahoma"/>
            <family val="2"/>
          </rPr>
          <t xml:space="preserve">
</t>
        </r>
      </text>
      <mc:AlternateContent xmlns:mc="http://schemas.openxmlformats.org/markup-compatibility/2006">
        <mc:Choice Requires="v"/>
        <mc:Fallback>
          <commentPr defaultSize="0" autoFill="0" autoLine="0">
            <anchor>
              <from>
                <xdr:col>12</xdr:col>
                <xdr:colOff>139700</xdr:colOff>
                <xdr:row>20</xdr:row>
                <xdr:rowOff>101600</xdr:rowOff>
              </from>
              <to>
                <xdr:col>19</xdr:col>
                <xdr:colOff>76200</xdr:colOff>
                <xdr:row>31</xdr:row>
                <xdr:rowOff>12700</xdr:rowOff>
              </to>
            </anchor>
          </commentPr>
        </mc:Fallback>
      </mc:AlternateContent>
    </comment>
    <comment ref="B23" authorId="1" shapeId="1051" xr:uid="{A4B4FC25-450A-4D1E-A653-E1B5D0C822C7}">
      <text>
        <r>
          <rPr>
            <sz val="10"/>
            <color indexed="81"/>
            <rFont val="Tahoma"/>
            <family val="2"/>
          </rPr>
          <t>Le conseiller ou la conseillère en couleurs et en styles de mode sont des spécialistes de l'amélioration de l'apparence des femmes et des hommes. Ils jouent sur le choix et la coordination des couleurs, les styles de vêtements, le maquillage, la coupe de cheveux, le port d'accessoires (bijoux, cravate, foulard, lunettes, etc.) pour mettre en valeur l'aspect extérieur des personnes.</t>
        </r>
        <r>
          <rPr>
            <sz val="8"/>
            <color indexed="81"/>
            <rFont val="Tahoma"/>
            <family val="2"/>
          </rPr>
          <t xml:space="preserve">
</t>
        </r>
      </text>
      <mc:AlternateContent xmlns:mc="http://schemas.openxmlformats.org/markup-compatibility/2006">
        <mc:Choice Requires="v"/>
        <mc:Fallback>
          <commentPr defaultSize="0" autoFill="0" autoLine="0">
            <anchor>
              <from>
                <xdr:col>2</xdr:col>
                <xdr:colOff>139700</xdr:colOff>
                <xdr:row>21</xdr:row>
                <xdr:rowOff>101600</xdr:rowOff>
              </from>
              <to>
                <xdr:col>11</xdr:col>
                <xdr:colOff>88900</xdr:colOff>
                <xdr:row>30</xdr:row>
                <xdr:rowOff>63500</xdr:rowOff>
              </to>
            </anchor>
          </commentPr>
        </mc:Fallback>
      </mc:AlternateContent>
    </comment>
    <comment ref="L23" authorId="0" shapeId="1052" xr:uid="{416EA84F-492C-4FD8-B6C4-BA1A03475F06}">
      <text>
        <r>
          <rPr>
            <sz val="10"/>
            <color indexed="81"/>
            <rFont val="Tahoma"/>
            <family val="2"/>
          </rPr>
          <t xml:space="preserve">Le ou la libraire conseillent la clientèle et lui proposent des livres de tout genre (romans, livres d'art, manuels scolaires, dictionnaires, bandes dessinées, encyclopédies, ouvrages de littérature, d'informatique, de cuisine, de sciences humaines, etc.). Médiateurs entre la demande du public et l'offre éditoriale et intermédiaires entre le livre et le client, les libraires exercent une fonction de guide des lecteurs. A côté des rayons et des tables sur lesquelles sont mis en évidence un thème, un événement littéraire, le temps des fêtes ou des vacances, etc. Ils se consacrent également au multimédia avec une connotation culturelle. 
</t>
        </r>
        <r>
          <rPr>
            <b/>
            <sz val="8"/>
            <color indexed="81"/>
            <rFont val="Tahoma"/>
            <family val="2"/>
          </rPr>
          <t xml:space="preserve">
</t>
        </r>
        <r>
          <rPr>
            <sz val="8"/>
            <color indexed="81"/>
            <rFont val="Tahoma"/>
            <family val="2"/>
          </rPr>
          <t xml:space="preserve">
</t>
        </r>
      </text>
      <mc:AlternateContent xmlns:mc="http://schemas.openxmlformats.org/markup-compatibility/2006">
        <mc:Choice Requires="v"/>
        <mc:Fallback>
          <commentPr defaultSize="0" autoFill="0" autoLine="0">
            <anchor>
              <from>
                <xdr:col>13</xdr:col>
                <xdr:colOff>63500</xdr:colOff>
                <xdr:row>19</xdr:row>
                <xdr:rowOff>114300</xdr:rowOff>
              </from>
              <to>
                <xdr:col>22</xdr:col>
                <xdr:colOff>88900</xdr:colOff>
                <xdr:row>28</xdr:row>
                <xdr:rowOff>101600</xdr:rowOff>
              </to>
            </anchor>
          </commentPr>
        </mc:Fallback>
      </mc:AlternateContent>
    </comment>
    <comment ref="B24" authorId="3" shapeId="1053" xr:uid="{81B3742A-5A95-4A6D-9EE4-736C08F46E09}">
      <text>
        <r>
          <rPr>
            <sz val="10"/>
            <color indexed="81"/>
            <rFont val="Tahoma"/>
            <family val="2"/>
          </rPr>
          <t>Le ou la gestionnaire du commerce de détail conseillent la clientèle et lui mettent à disposition de manière attractive et fonctionnelle les produits de leur magasin (alimentation, vêtements, électronique de consommation, habitat, papeterie, etc.). Afin de garantir un service irréprochable, ils renseignent leurs clients sur l'assortiment (gammes de produits, rapport qualité/prix, nouveautés) et sur les prestations de leur commerce (garantie, offres spéciales, avantages sur la concurrence). Ils gèrent également le renouvellement et les commandes de leur marchandise et veillent à disposer de stocks suffisants.</t>
        </r>
      </text>
      <mc:AlternateContent xmlns:mc="http://schemas.openxmlformats.org/markup-compatibility/2006">
        <mc:Choice Requires="v"/>
        <mc:Fallback>
          <commentPr defaultSize="0" autoFill="0" autoLine="0">
            <anchor>
              <from>
                <xdr:col>6</xdr:col>
                <xdr:colOff>215900</xdr:colOff>
                <xdr:row>20</xdr:row>
                <xdr:rowOff>0</xdr:rowOff>
              </from>
              <to>
                <xdr:col>14</xdr:col>
                <xdr:colOff>228600</xdr:colOff>
                <xdr:row>30</xdr:row>
                <xdr:rowOff>76200</xdr:rowOff>
              </to>
            </anchor>
          </commentPr>
        </mc:Fallback>
      </mc:AlternateContent>
    </comment>
    <comment ref="L24" authorId="1" shapeId="1054" xr:uid="{36584312-DB9D-487B-B565-A20400D1B441}">
      <text>
        <r>
          <rPr>
            <sz val="10"/>
            <color indexed="81"/>
            <rFont val="Tahoma"/>
            <family val="2"/>
          </rPr>
          <t>L'assistant ou l'assistante en médecine vétérinaire organisent les activités d'un cabinet vétérinaire: accueil des clients et des animaux, tâches administratives, travaux de laboratoire et de radiologie. Collaborateurs directs d'un ou d'une vétérinaire, ils préparent les salles de consultation et assistent les praticiens durant les examens, les traitements et les opérations chirurgicales effectuées sur des animaux d'élevage ou de compagnie.</t>
        </r>
        <r>
          <rPr>
            <sz val="8"/>
            <color indexed="81"/>
            <rFont val="Tahoma"/>
            <family val="2"/>
          </rPr>
          <t xml:space="preserve">
</t>
        </r>
      </text>
      <mc:AlternateContent xmlns:mc="http://schemas.openxmlformats.org/markup-compatibility/2006">
        <mc:Choice Requires="v"/>
        <mc:Fallback>
          <commentPr defaultSize="0" autoFill="0" autoLine="0">
            <anchor>
              <from>
                <xdr:col>13</xdr:col>
                <xdr:colOff>63500</xdr:colOff>
                <xdr:row>20</xdr:row>
                <xdr:rowOff>12700</xdr:rowOff>
              </from>
              <to>
                <xdr:col>19</xdr:col>
                <xdr:colOff>368300</xdr:colOff>
                <xdr:row>28</xdr:row>
                <xdr:rowOff>50800</xdr:rowOff>
              </to>
            </anchor>
          </commentPr>
        </mc:Fallback>
      </mc:AlternateContent>
    </comment>
    <comment ref="B27" authorId="0" shapeId="1055" xr:uid="{1893A194-A408-4AE7-A530-D113EFEC61BB}">
      <text>
        <r>
          <rPr>
            <sz val="10"/>
            <color indexed="81"/>
            <rFont val="Tahoma"/>
            <family val="2"/>
          </rPr>
          <t>Le réalisateur ou la réalisatrice publicitaire conçoivent, produisent et posent des inscriptions publicitaires, informatives ou signalétiques sur des vitrines de magasin, des façades, des panneaux, des luminaires, des véhicules, etc. Selon le support sur lequel est inscrite l’information (métal, plastique, verre, toile…), les réalisateurs publicitaires recourent à des techniques particulières d’utilisation des matériaux.</t>
        </r>
      </text>
      <mc:AlternateContent xmlns:mc="http://schemas.openxmlformats.org/markup-compatibility/2006">
        <mc:Choice Requires="v"/>
        <mc:Fallback>
          <commentPr defaultSize="0" autoFill="0" autoLine="0">
            <anchor>
              <from>
                <xdr:col>8</xdr:col>
                <xdr:colOff>139700</xdr:colOff>
                <xdr:row>25</xdr:row>
                <xdr:rowOff>114300</xdr:rowOff>
              </from>
              <to>
                <xdr:col>14</xdr:col>
                <xdr:colOff>330200</xdr:colOff>
                <xdr:row>34</xdr:row>
                <xdr:rowOff>12700</xdr:rowOff>
              </to>
            </anchor>
          </commentPr>
        </mc:Fallback>
      </mc:AlternateContent>
    </comment>
    <comment ref="L27" authorId="1" shapeId="1056" xr:uid="{908372D5-3BCF-4C57-8E98-17932DF10F60}">
      <text>
        <r>
          <rPr>
            <sz val="10"/>
            <color indexed="81"/>
            <rFont val="Tahoma"/>
            <family val="2"/>
          </rPr>
          <t>Le constructeur ou la constructrice de routes préparent et aménagent des routes, des aires de stationnement, des voies de circulation publiques, commerciales, industrielles ou résidentielles. Ils construisent ou reconstituent des chaussées, mettent en place des canalisations et des conduites, posent des bordures de trottoirs, réalisent des revêtements bitumineux et en béton.</t>
        </r>
        <r>
          <rPr>
            <sz val="8"/>
            <color indexed="81"/>
            <rFont val="Tahoma"/>
            <family val="2"/>
          </rPr>
          <t xml:space="preserve">
</t>
        </r>
      </text>
      <mc:AlternateContent xmlns:mc="http://schemas.openxmlformats.org/markup-compatibility/2006">
        <mc:Choice Requires="v"/>
        <mc:Fallback>
          <commentPr defaultSize="0" autoFill="0" autoLine="0">
            <anchor>
              <from>
                <xdr:col>12</xdr:col>
                <xdr:colOff>139700</xdr:colOff>
                <xdr:row>25</xdr:row>
                <xdr:rowOff>114300</xdr:rowOff>
              </from>
              <to>
                <xdr:col>18</xdr:col>
                <xdr:colOff>203200</xdr:colOff>
                <xdr:row>32</xdr:row>
                <xdr:rowOff>190500</xdr:rowOff>
              </to>
            </anchor>
          </commentPr>
        </mc:Fallback>
      </mc:AlternateContent>
    </comment>
    <comment ref="B28" authorId="0" shapeId="1057" xr:uid="{1EF80E4E-B0AB-4C62-8714-2BEA88E25A2F}">
      <text>
        <r>
          <rPr>
            <sz val="10"/>
            <color indexed="81"/>
            <rFont val="Tahoma"/>
            <family val="2"/>
          </rPr>
          <t xml:space="preserve">Le dessinateur ou la dessinatrice orientation architecture préparent, d'après les indications et les esquisses de l'architecte, des plans d'exécution et de détails pour la construction, la transformation ou la rénovation de villas familiales, immeubles locatifs, centres commerciaux, locaux industriels, etc. Ils exécutent des dessins et des plans en tenant compte des nombreuses contraintes techniques (configuration du terrain, directives sur la protection des eaux, etc.). Durant la construction, ils coordonnent les travaux et en surveillent le bon déroulement.
</t>
        </r>
      </text>
      <mc:AlternateContent xmlns:mc="http://schemas.openxmlformats.org/markup-compatibility/2006">
        <mc:Choice Requires="v"/>
        <mc:Fallback>
          <commentPr defaultSize="0" autoFill="0" autoLine="0">
            <anchor>
              <from>
                <xdr:col>8</xdr:col>
                <xdr:colOff>139700</xdr:colOff>
                <xdr:row>26</xdr:row>
                <xdr:rowOff>101600</xdr:rowOff>
              </from>
              <to>
                <xdr:col>16</xdr:col>
                <xdr:colOff>114300</xdr:colOff>
                <xdr:row>34</xdr:row>
                <xdr:rowOff>139700</xdr:rowOff>
              </to>
            </anchor>
          </commentPr>
        </mc:Fallback>
      </mc:AlternateContent>
    </comment>
    <comment ref="L28" authorId="1" shapeId="1058" xr:uid="{45A864C1-EB1A-4854-ABDB-2B9C5D81B018}">
      <text>
        <r>
          <rPr>
            <sz val="10"/>
            <color indexed="81"/>
            <rFont val="Tahoma"/>
            <family val="2"/>
          </rPr>
          <t>L'astronome-astrophysicien ou l'astronome-astrophysicienne étudient l'origine, la composition, le mouvement et l'évolution des astres. Ils expliquent les phénomènes observés dans le milieu cosmique (système solaire, planètes, galaxies, gaz, étoiles, comètes...) en appliquant les lois de la physique et ses derniers développements.</t>
        </r>
        <r>
          <rPr>
            <sz val="8"/>
            <color indexed="81"/>
            <rFont val="Tahoma"/>
            <family val="2"/>
          </rPr>
          <t xml:space="preserve">
</t>
        </r>
      </text>
      <mc:AlternateContent xmlns:mc="http://schemas.openxmlformats.org/markup-compatibility/2006">
        <mc:Choice Requires="v"/>
        <mc:Fallback>
          <commentPr defaultSize="0" autoFill="0" autoLine="0">
            <anchor>
              <from>
                <xdr:col>12</xdr:col>
                <xdr:colOff>139700</xdr:colOff>
                <xdr:row>26</xdr:row>
                <xdr:rowOff>101600</xdr:rowOff>
              </from>
              <to>
                <xdr:col>18</xdr:col>
                <xdr:colOff>177800</xdr:colOff>
                <xdr:row>33</xdr:row>
                <xdr:rowOff>25400</xdr:rowOff>
              </to>
            </anchor>
          </commentPr>
        </mc:Fallback>
      </mc:AlternateContent>
    </comment>
    <comment ref="B29" authorId="0" shapeId="1059" xr:uid="{5F08CAAC-16B0-4720-9852-EFD804984447}">
      <text>
        <r>
          <rPr>
            <sz val="10"/>
            <color indexed="81"/>
            <rFont val="Tahoma"/>
            <family val="2"/>
          </rPr>
          <t>Le mathématicien ou la mathématicienne font des calculs et des analyses traduisant les données d'une situation dans un langage de symboles et de formules. Ils appliquent théories et principes en vue de résoudre des problèmes abstraits (questions de physique, chimie, biologie, économétrie...) ou concrets (applications industrielles ou commerciales). Les mathématiciens élaborent de nouvelles théories et s'efforcent de découvrir des applications aux théories existantes en analyse, algèbre, géométrie, calcul des probabilités et statistique.</t>
        </r>
        <r>
          <rPr>
            <b/>
            <sz val="8"/>
            <color indexed="81"/>
            <rFont val="Tahoma"/>
            <family val="2"/>
          </rPr>
          <t xml:space="preserve">
</t>
        </r>
        <r>
          <rPr>
            <sz val="8"/>
            <color indexed="81"/>
            <rFont val="Tahoma"/>
            <family val="2"/>
          </rPr>
          <t xml:space="preserve">
</t>
        </r>
      </text>
      <mc:AlternateContent xmlns:mc="http://schemas.openxmlformats.org/markup-compatibility/2006">
        <mc:Choice Requires="v"/>
        <mc:Fallback>
          <commentPr defaultSize="0" autoFill="0" autoLine="0">
            <anchor>
              <from>
                <xdr:col>8</xdr:col>
                <xdr:colOff>139700</xdr:colOff>
                <xdr:row>27</xdr:row>
                <xdr:rowOff>101600</xdr:rowOff>
              </from>
              <to>
                <xdr:col>16</xdr:col>
                <xdr:colOff>254000</xdr:colOff>
                <xdr:row>36</xdr:row>
                <xdr:rowOff>25400</xdr:rowOff>
              </to>
            </anchor>
          </commentPr>
        </mc:Fallback>
      </mc:AlternateContent>
    </comment>
    <comment ref="L29" authorId="0" shapeId="1060" xr:uid="{8D3C3BC1-08B4-45E5-B94C-6D01DA58B312}">
      <text>
        <r>
          <rPr>
            <sz val="10"/>
            <color indexed="81"/>
            <rFont val="Tahoma"/>
            <family val="2"/>
          </rPr>
          <t xml:space="preserve">L'avocat ou l'avocate conseillent, assistent et défendent des personnes, des entreprises ou des sociétés engagées dans un procès. Ils donnent des avis de droit à leurs clients et rédigent pour eux divers documents juridiques visant à régler d'innombrables situations litigieuses découlant de la vie sociale, politique ou du monde des affaires. Sont concernés les biens essentiels de l'homme, son honneur, sa liberté, sa réputation, ses biens spirituels et matériels. Les missions essentielles des avocats et avocates sont définies par une loi cantonale qui précise leur rayon d'action.
</t>
        </r>
      </text>
      <mc:AlternateContent xmlns:mc="http://schemas.openxmlformats.org/markup-compatibility/2006">
        <mc:Choice Requires="v"/>
        <mc:Fallback>
          <commentPr defaultSize="0" autoFill="0" autoLine="0">
            <anchor>
              <from>
                <xdr:col>13</xdr:col>
                <xdr:colOff>50800</xdr:colOff>
                <xdr:row>23</xdr:row>
                <xdr:rowOff>0</xdr:rowOff>
              </from>
              <to>
                <xdr:col>20</xdr:col>
                <xdr:colOff>101600</xdr:colOff>
                <xdr:row>31</xdr:row>
                <xdr:rowOff>101600</xdr:rowOff>
              </to>
            </anchor>
          </commentPr>
        </mc:Fallback>
      </mc:AlternateContent>
    </comment>
    <comment ref="B30" authorId="1" shapeId="1061" xr:uid="{078B96FE-B892-4D19-9323-12F91000636C}">
      <text>
        <r>
          <rPr>
            <sz val="10"/>
            <color indexed="81"/>
            <rFont val="Tahoma"/>
            <family val="2"/>
          </rPr>
          <t>Le ou la criminaliste appliquent des principes scientifiques et des méthodes techniques afin de résoudre des affaires criminelles, des questions d'ordre civil ou réglementaire. Grâce aux preuves matérielles qu'ils récoltent et analysent (traces, empreintes, objets), ils aident la justice à identifier les auteurs et les circonstances d'un délit.</t>
        </r>
        <r>
          <rPr>
            <b/>
            <sz val="8"/>
            <color indexed="81"/>
            <rFont val="Tahoma"/>
            <family val="2"/>
          </rPr>
          <t xml:space="preserve">
</t>
        </r>
        <r>
          <rPr>
            <sz val="8"/>
            <color indexed="81"/>
            <rFont val="Tahoma"/>
            <family val="2"/>
          </rPr>
          <t xml:space="preserve">
</t>
        </r>
      </text>
      <mc:AlternateContent xmlns:mc="http://schemas.openxmlformats.org/markup-compatibility/2006">
        <mc:Choice Requires="v"/>
        <mc:Fallback>
          <commentPr defaultSize="0" autoFill="0" autoLine="0">
            <anchor>
              <from>
                <xdr:col>8</xdr:col>
                <xdr:colOff>139700</xdr:colOff>
                <xdr:row>28</xdr:row>
                <xdr:rowOff>101600</xdr:rowOff>
              </from>
              <to>
                <xdr:col>15</xdr:col>
                <xdr:colOff>25400</xdr:colOff>
                <xdr:row>35</xdr:row>
                <xdr:rowOff>152400</xdr:rowOff>
              </to>
            </anchor>
          </commentPr>
        </mc:Fallback>
      </mc:AlternateContent>
    </comment>
    <comment ref="L30" authorId="1" shapeId="1062" xr:uid="{372738CC-C9C9-486B-AAAE-5BA932D7F50B}">
      <text>
        <r>
          <rPr>
            <sz val="10"/>
            <color indexed="81"/>
            <rFont val="Tahoma"/>
            <family val="2"/>
          </rPr>
          <t>Le ou la manager en tourisme créent, développent et commercialisent des produits spécifiques au tourisme de loisirs (vacances, festivals, cures, etc.) ou à celui des affaires (congrès, conférences, etc.). Selon l’entreprise dans laquelle ils sont actifs, ils élaborent, planifient ou gèrent différents projets.</t>
        </r>
        <r>
          <rPr>
            <sz val="8"/>
            <color indexed="81"/>
            <rFont val="Tahoma"/>
            <family val="2"/>
          </rPr>
          <t xml:space="preserve">
</t>
        </r>
      </text>
      <mc:AlternateContent xmlns:mc="http://schemas.openxmlformats.org/markup-compatibility/2006">
        <mc:Choice Requires="v"/>
        <mc:Fallback>
          <commentPr defaultSize="0" autoFill="0" autoLine="0">
            <anchor>
              <from>
                <xdr:col>13</xdr:col>
                <xdr:colOff>304800</xdr:colOff>
                <xdr:row>25</xdr:row>
                <xdr:rowOff>177800</xdr:rowOff>
              </from>
              <to>
                <xdr:col>18</xdr:col>
                <xdr:colOff>279400</xdr:colOff>
                <xdr:row>34</xdr:row>
                <xdr:rowOff>25400</xdr:rowOff>
              </to>
            </anchor>
          </commentPr>
        </mc:Fallback>
      </mc:AlternateContent>
    </comment>
    <comment ref="B31" authorId="0" shapeId="1063" xr:uid="{A2189D70-DDDF-40DF-8C3E-8C1983BEEF0B}">
      <text>
        <r>
          <rPr>
            <sz val="10"/>
            <color indexed="81"/>
            <rFont val="Tahoma"/>
            <family val="2"/>
          </rPr>
          <t>Les économistes d'entreprise HES développent et appliquent des modèles de gestion, de fonctionnement de diverses entités industrielles, commerciales, administratives, publiques ou privées. Ils organisent, planifient et coordonnent les activités des différents secteurs, calculent les coûts, rationalisent la production et la vente des biens et des services en collaboration avec les responsables des autres départements de l'entreprise.</t>
        </r>
      </text>
      <mc:AlternateContent xmlns:mc="http://schemas.openxmlformats.org/markup-compatibility/2006">
        <mc:Choice Requires="v"/>
        <mc:Fallback>
          <commentPr defaultSize="0" autoFill="0" autoLine="0">
            <anchor>
              <from>
                <xdr:col>8</xdr:col>
                <xdr:colOff>139700</xdr:colOff>
                <xdr:row>29</xdr:row>
                <xdr:rowOff>101600</xdr:rowOff>
              </from>
              <to>
                <xdr:col>14</xdr:col>
                <xdr:colOff>368300</xdr:colOff>
                <xdr:row>38</xdr:row>
                <xdr:rowOff>139700</xdr:rowOff>
              </to>
            </anchor>
          </commentPr>
        </mc:Fallback>
      </mc:AlternateContent>
    </comment>
    <comment ref="L31" authorId="1" shapeId="1064" xr:uid="{FB2F6F52-4F9A-40F3-9D18-2ED241A541C6}">
      <text>
        <r>
          <rPr>
            <sz val="10"/>
            <color indexed="81"/>
            <rFont val="Tahoma"/>
            <family val="2"/>
          </rPr>
          <t xml:space="preserve">L'ingénieur électricien ou l'ingénieure électricienne s'occupent de l'électricité en tant que vecteur d'énergie et en tant que support d'informations. Ils conçoivent et réalisent des systèmes et des appareils servant à la production d'électricité, à sa distribution et à l'optimisation de sa consommation. Ils recherchent de nouvelles sources d'énergie et conçoivent des systèmes électroniques et microélectroniques réalisant des fonctions complexes, ils développent de nouvelles technologies destinées à la transmission d'informations.
</t>
        </r>
        <r>
          <rPr>
            <sz val="8"/>
            <color indexed="81"/>
            <rFont val="Tahoma"/>
            <family val="2"/>
          </rPr>
          <t xml:space="preserve">
</t>
        </r>
      </text>
      <mc:AlternateContent xmlns:mc="http://schemas.openxmlformats.org/markup-compatibility/2006">
        <mc:Choice Requires="v"/>
        <mc:Fallback>
          <commentPr defaultSize="0" autoFill="0" autoLine="0">
            <anchor>
              <from>
                <xdr:col>13</xdr:col>
                <xdr:colOff>304800</xdr:colOff>
                <xdr:row>26</xdr:row>
                <xdr:rowOff>127000</xdr:rowOff>
              </from>
              <to>
                <xdr:col>20</xdr:col>
                <xdr:colOff>139700</xdr:colOff>
                <xdr:row>35</xdr:row>
                <xdr:rowOff>101600</xdr:rowOff>
              </to>
            </anchor>
          </commentPr>
        </mc:Fallback>
      </mc:AlternateContent>
    </comment>
    <comment ref="B32" authorId="3" shapeId="1065" xr:uid="{5A5B2758-F0E1-4C18-8A71-BEBD80A95CF5}">
      <text>
        <r>
          <rPr>
            <sz val="10"/>
            <color indexed="81"/>
            <rFont val="Tahoma"/>
            <family val="2"/>
          </rPr>
          <t>L'électronicien ou l'électronicienne développent, installent et exploitent des circuits, des dispositifs de commande ou de contrôle et des programmes informatiques utiles au bon fonctionnement d'appareils électroniques équipés de microprocesseurs. L'électronique va des télécommunications aux instruments médicaux, des téléphones mobiles à la domotique (dans un bâtiment, gestion électronique centralisée du chauffage, de l'éclairage, de l'ouverture des portes, de l'abaissement des stores, etc.), des centrales électriques aux machines textiles, des appareils électroménagers à l'aéronautique. La nature du travail des électroniciens dépend de la spécialité de l'entreprise qui les emploie, ainsi que du département dans lequel ils sont actifs.</t>
        </r>
      </text>
      <mc:AlternateContent xmlns:mc="http://schemas.openxmlformats.org/markup-compatibility/2006">
        <mc:Choice Requires="v"/>
        <mc:Fallback>
          <commentPr defaultSize="0" autoFill="0" autoLine="0">
            <anchor>
              <from>
                <xdr:col>8</xdr:col>
                <xdr:colOff>139700</xdr:colOff>
                <xdr:row>30</xdr:row>
                <xdr:rowOff>101600</xdr:rowOff>
              </from>
              <to>
                <xdr:col>16</xdr:col>
                <xdr:colOff>190500</xdr:colOff>
                <xdr:row>43</xdr:row>
                <xdr:rowOff>0</xdr:rowOff>
              </to>
            </anchor>
          </commentPr>
        </mc:Fallback>
      </mc:AlternateContent>
    </comment>
    <comment ref="L32" authorId="1" shapeId="1066" xr:uid="{08B34CB3-6F77-41BA-910F-F8D84329BA33}">
      <text>
        <r>
          <rPr>
            <sz val="10"/>
            <color indexed="81"/>
            <rFont val="Tahoma"/>
            <family val="2"/>
          </rPr>
          <t xml:space="preserve">L'informaticien ou l'informaticienne de gestion HES conçoivent, développent et analysent les systèmes d'information au sein des entreprises et des collectivités publiques ou privées. Spécialistes des questions d'informatique appliquées à la gestion des organisations humaines, ces architectes de solutions informatiques mettent en pratique des concepts et des outils innovants et performants dans le domaine des systèmes d'information. A côté de leurs compétences en informatique, ils doivent posséder d'excellentes connaissances en économie, en politique et en gestion d'entreprise pour être en mesure d'utiliser et d'appliquer de manière satisfaisante l'informatique dans l'entreprise.
</t>
        </r>
        <r>
          <rPr>
            <sz val="8"/>
            <color indexed="81"/>
            <rFont val="Tahoma"/>
            <family val="2"/>
          </rPr>
          <t xml:space="preserve">
</t>
        </r>
      </text>
      <mc:AlternateContent xmlns:mc="http://schemas.openxmlformats.org/markup-compatibility/2006">
        <mc:Choice Requires="v"/>
        <mc:Fallback>
          <commentPr defaultSize="0" autoFill="0" autoLine="0">
            <anchor>
              <from>
                <xdr:col>13</xdr:col>
                <xdr:colOff>304800</xdr:colOff>
                <xdr:row>27</xdr:row>
                <xdr:rowOff>88900</xdr:rowOff>
              </from>
              <to>
                <xdr:col>22</xdr:col>
                <xdr:colOff>368300</xdr:colOff>
                <xdr:row>36</xdr:row>
                <xdr:rowOff>139700</xdr:rowOff>
              </to>
            </anchor>
          </commentPr>
        </mc:Fallback>
      </mc:AlternateContent>
    </comment>
    <comment ref="B33" authorId="0" shapeId="1067" xr:uid="{391CA96F-DDA7-4373-8B94-D9B96F6DDC9E}">
      <text>
        <r>
          <rPr>
            <sz val="10"/>
            <color indexed="81"/>
            <rFont val="Tahoma"/>
            <family val="2"/>
          </rPr>
          <t>Le médiamaticien ou la médiamaticienne analysent les besoins de leur clientèle (l'entreprise qui les emploie ou un client externe) en matière de technologies de l'information et de la communication (TIC): ordinateurs personnels, logiciels, serveurs, réseaux et périphériques multimédias (imprimantes, fax, scanners, webcams, etc.). Ils développent et proposent des projets en tenant compte des installations disponibles, des systèmes et des activités de leurs clients. Ils participent également à la conception d'outils de marketing.</t>
        </r>
        <r>
          <rPr>
            <b/>
            <sz val="8"/>
            <color indexed="81"/>
            <rFont val="Tahoma"/>
            <family val="2"/>
          </rPr>
          <t xml:space="preserve">
</t>
        </r>
        <r>
          <rPr>
            <sz val="8"/>
            <color indexed="81"/>
            <rFont val="Tahoma"/>
            <family val="2"/>
          </rPr>
          <t xml:space="preserve">
</t>
        </r>
      </text>
      <mc:AlternateContent xmlns:mc="http://schemas.openxmlformats.org/markup-compatibility/2006">
        <mc:Choice Requires="v"/>
        <mc:Fallback>
          <commentPr defaultSize="0" autoFill="0" autoLine="0">
            <anchor>
              <from>
                <xdr:col>8</xdr:col>
                <xdr:colOff>139700</xdr:colOff>
                <xdr:row>31</xdr:row>
                <xdr:rowOff>101600</xdr:rowOff>
              </from>
              <to>
                <xdr:col>16</xdr:col>
                <xdr:colOff>330200</xdr:colOff>
                <xdr:row>40</xdr:row>
                <xdr:rowOff>25400</xdr:rowOff>
              </to>
            </anchor>
          </commentPr>
        </mc:Fallback>
      </mc:AlternateContent>
    </comment>
    <comment ref="L33" authorId="1" shapeId="1068" xr:uid="{BD7325A1-62F8-4789-A348-1214E1CE35AA}">
      <text>
        <r>
          <rPr>
            <sz val="10"/>
            <color indexed="81"/>
            <rFont val="Tahoma"/>
            <family val="2"/>
          </rPr>
          <t xml:space="preserve">Le carrossier-tôlier ou la carrossière-tôlière remettent en état des carrosseries d'automobiles, de camionnettes et camions, de motos accidentées ou atteintes par la rouille et l'usure. Ils restituent la forme originale des véhicules à l'aide de l'équipement de redressage ou de mesure, et remplacent des éléments trop endommagés par des pièces neuves ou fabriquées par leurs soins.
</t>
        </r>
        <r>
          <rPr>
            <sz val="8"/>
            <color indexed="81"/>
            <rFont val="Tahoma"/>
            <family val="2"/>
          </rPr>
          <t xml:space="preserve">
</t>
        </r>
      </text>
      <mc:AlternateContent xmlns:mc="http://schemas.openxmlformats.org/markup-compatibility/2006">
        <mc:Choice Requires="v"/>
        <mc:Fallback>
          <commentPr defaultSize="0" autoFill="0" autoLine="0">
            <anchor>
              <from>
                <xdr:col>13</xdr:col>
                <xdr:colOff>304800</xdr:colOff>
                <xdr:row>28</xdr:row>
                <xdr:rowOff>50800</xdr:rowOff>
              </from>
              <to>
                <xdr:col>19</xdr:col>
                <xdr:colOff>419100</xdr:colOff>
                <xdr:row>35</xdr:row>
                <xdr:rowOff>101600</xdr:rowOff>
              </to>
            </anchor>
          </commentPr>
        </mc:Fallback>
      </mc:AlternateContent>
    </comment>
    <comment ref="B34" authorId="0" shapeId="1069" xr:uid="{A7E202A3-D6F7-4220-9DAA-555EDB197299}">
      <text>
        <r>
          <rPr>
            <sz val="10"/>
            <color indexed="81"/>
            <rFont val="Arial"/>
            <family val="2"/>
          </rPr>
          <t xml:space="preserve">L'horloger ou l'horlogère assurent toutes les étapes de fabrication ou de réparation de montres de tous types. Ils contrôlent le mouvement et le produit fini d’un point de vue fonctionnel et esthétique. Par ailleurs, selon leur domaine spécifique, les horlogers entretiennent, révisent et réparent montres et pendules, fabriquent et remplacent des pièces considérées défectueuses (rhabillage) ou organisent la production afin d’en optimiser le rendement (méthodes industrielles).
</t>
        </r>
        <r>
          <rPr>
            <b/>
            <sz val="8"/>
            <color indexed="81"/>
            <rFont val="Tahoma"/>
            <family val="2"/>
          </rPr>
          <t xml:space="preserve">
</t>
        </r>
        <r>
          <rPr>
            <sz val="8"/>
            <color indexed="81"/>
            <rFont val="Tahoma"/>
            <family val="2"/>
          </rPr>
          <t xml:space="preserve">
</t>
        </r>
      </text>
      <mc:AlternateContent xmlns:mc="http://schemas.openxmlformats.org/markup-compatibility/2006">
        <mc:Choice Requires="v"/>
        <mc:Fallback>
          <commentPr defaultSize="0" autoFill="0" autoLine="0">
            <anchor>
              <from>
                <xdr:col>8</xdr:col>
                <xdr:colOff>139700</xdr:colOff>
                <xdr:row>32</xdr:row>
                <xdr:rowOff>101600</xdr:rowOff>
              </from>
              <to>
                <xdr:col>16</xdr:col>
                <xdr:colOff>38100</xdr:colOff>
                <xdr:row>40</xdr:row>
                <xdr:rowOff>101600</xdr:rowOff>
              </to>
            </anchor>
          </commentPr>
        </mc:Fallback>
      </mc:AlternateContent>
    </comment>
    <comment ref="L34" authorId="0" shapeId="1070" xr:uid="{8F58F5CD-FD1E-491E-9C56-42977840D64E}">
      <text>
        <r>
          <rPr>
            <sz val="10"/>
            <color indexed="81"/>
            <rFont val="Tahoma"/>
            <family val="2"/>
          </rPr>
          <t xml:space="preserve">Le technicien ou la technicienne-dentiste confectionnent, adaptent et quelquefois réparent des prothèses dentaires et des appareils d'orthodontie (correcteurs) en vue de remplacer des dents manquantes ou de corriger des déformations buccales. Ils confectionnent, selon les directives reçues des médecins-dentistes, avec une précision extrême, une denture ou un appareillage fonctionnel (dents, couronnes, appareils de redressement, etc.), assurant une bonne articulation des mâchoires et un confort optimal.
</t>
        </r>
        <r>
          <rPr>
            <b/>
            <sz val="8"/>
            <color indexed="81"/>
            <rFont val="Tahoma"/>
            <family val="2"/>
          </rPr>
          <t xml:space="preserve">
</t>
        </r>
        <r>
          <rPr>
            <sz val="8"/>
            <color indexed="81"/>
            <rFont val="Tahoma"/>
            <family val="2"/>
          </rPr>
          <t xml:space="preserve">
</t>
        </r>
      </text>
      <mc:AlternateContent xmlns:mc="http://schemas.openxmlformats.org/markup-compatibility/2006">
        <mc:Choice Requires="v"/>
        <mc:Fallback>
          <commentPr defaultSize="0" autoFill="0" autoLine="0">
            <anchor>
              <from>
                <xdr:col>13</xdr:col>
                <xdr:colOff>63500</xdr:colOff>
                <xdr:row>29</xdr:row>
                <xdr:rowOff>63500</xdr:rowOff>
              </from>
              <to>
                <xdr:col>19</xdr:col>
                <xdr:colOff>25400</xdr:colOff>
                <xdr:row>38</xdr:row>
                <xdr:rowOff>63500</xdr:rowOff>
              </to>
            </anchor>
          </commentPr>
        </mc:Fallback>
      </mc:AlternateContent>
    </comment>
    <comment ref="B35" authorId="1" shapeId="1071" xr:uid="{5028CC49-7B14-42B6-9412-BD7AD436BAD4}">
      <text>
        <r>
          <rPr>
            <sz val="10"/>
            <color indexed="81"/>
            <rFont val="Tahoma"/>
            <family val="2"/>
          </rPr>
          <t xml:space="preserve">L'opticien ou l'opticienne conseillent la clientèle lors de l'achat de lunettes, de lentilles de contact ou d'autres aides visuelles (loupes, instruments d'optique). Ils tiennent compte de la situation personnelle de leurs clients (âge, activité professionnelle, loisirs, budget à disposition, etc.) et de l'ordonnance établie par l'ophtalmologue ou l'optométriste pour leur proposer des produits correspondant au mieux à leurs besoins et à leurs désirs. Les opticiens contrôlent également des verres de lunettes et réparent des montures en atelier. </t>
        </r>
        <r>
          <rPr>
            <b/>
            <sz val="8"/>
            <color indexed="81"/>
            <rFont val="Tahoma"/>
            <family val="2"/>
          </rPr>
          <t xml:space="preserve">
</t>
        </r>
        <r>
          <rPr>
            <sz val="8"/>
            <color indexed="81"/>
            <rFont val="Tahoma"/>
            <family val="2"/>
          </rPr>
          <t xml:space="preserve">
</t>
        </r>
      </text>
      <mc:AlternateContent xmlns:mc="http://schemas.openxmlformats.org/markup-compatibility/2006">
        <mc:Choice Requires="v"/>
        <mc:Fallback>
          <commentPr defaultSize="0" autoFill="0" autoLine="0">
            <anchor>
              <from>
                <xdr:col>8</xdr:col>
                <xdr:colOff>139700</xdr:colOff>
                <xdr:row>33</xdr:row>
                <xdr:rowOff>101600</xdr:rowOff>
              </from>
              <to>
                <xdr:col>16</xdr:col>
                <xdr:colOff>482600</xdr:colOff>
                <xdr:row>42</xdr:row>
                <xdr:rowOff>127000</xdr:rowOff>
              </to>
            </anchor>
          </commentPr>
        </mc:Fallback>
      </mc:AlternateContent>
    </comment>
    <comment ref="L35" authorId="1" shapeId="1072" xr:uid="{988776E6-43FB-421E-9564-096BF8EC12C0}">
      <text>
        <r>
          <rPr>
            <sz val="10"/>
            <color indexed="81"/>
            <rFont val="Tahoma"/>
            <family val="2"/>
          </rPr>
          <t>Le ou la technologue en impression réalisent des médias imprimés (journaux, revues, publicités, emballages, etc.) à partir de documents originaux ou de données numériques. Ils règlent et commandent des machines qui impriment ou reproduisent des textes et des images sur différents supports (papier, carton, métal, textiles, etc.). Certains produits fabriqués sont coupés, pliés, assemblés ou plastifiés. Selon l'entreprise qui les emploie, les technologues recourent à un ou plusieurs procédés: impression feuilles, impression rotative, sérigraphie, reprographie.</t>
        </r>
        <r>
          <rPr>
            <sz val="8"/>
            <color indexed="81"/>
            <rFont val="Tahoma"/>
            <family val="2"/>
          </rPr>
          <t xml:space="preserve">
</t>
        </r>
      </text>
      <mc:AlternateContent xmlns:mc="http://schemas.openxmlformats.org/markup-compatibility/2006">
        <mc:Choice Requires="v"/>
        <mc:Fallback>
          <commentPr defaultSize="0" autoFill="0" autoLine="0">
            <anchor>
              <from>
                <xdr:col>13</xdr:col>
                <xdr:colOff>304800</xdr:colOff>
                <xdr:row>29</xdr:row>
                <xdr:rowOff>177800</xdr:rowOff>
              </from>
              <to>
                <xdr:col>21</xdr:col>
                <xdr:colOff>101600</xdr:colOff>
                <xdr:row>38</xdr:row>
                <xdr:rowOff>101600</xdr:rowOff>
              </to>
            </anchor>
          </commentPr>
        </mc:Fallback>
      </mc:AlternateContent>
    </comment>
    <comment ref="B36" authorId="0" shapeId="1073" xr:uid="{0A9A038C-4811-4AE2-9766-565E8FCFD451}">
      <text>
        <r>
          <rPr>
            <sz val="10"/>
            <color indexed="81"/>
            <rFont val="Tahoma"/>
            <family val="2"/>
          </rPr>
          <t>L'opérateur ou l'opératrice de médias imprimés interviennent après l'impression des diverses parties d'un livre, d'un journal, d'une brochure ou autres imprimés. En fonction de leur spécialisation, ils procèdent à la reliure technique ou artisanale, au façonnage de produits imprimés ou à tous les préparatifs qui précèdent l'expédition de tels produits.</t>
        </r>
        <r>
          <rPr>
            <b/>
            <sz val="8"/>
            <color indexed="81"/>
            <rFont val="Tahoma"/>
            <family val="2"/>
          </rPr>
          <t xml:space="preserve">
</t>
        </r>
        <r>
          <rPr>
            <sz val="8"/>
            <color indexed="81"/>
            <rFont val="Tahoma"/>
            <family val="2"/>
          </rPr>
          <t xml:space="preserve">
</t>
        </r>
      </text>
      <mc:AlternateContent xmlns:mc="http://schemas.openxmlformats.org/markup-compatibility/2006">
        <mc:Choice Requires="v"/>
        <mc:Fallback>
          <commentPr defaultSize="0" autoFill="0" autoLine="0">
            <anchor>
              <from>
                <xdr:col>8</xdr:col>
                <xdr:colOff>139700</xdr:colOff>
                <xdr:row>34</xdr:row>
                <xdr:rowOff>101600</xdr:rowOff>
              </from>
              <to>
                <xdr:col>14</xdr:col>
                <xdr:colOff>292100</xdr:colOff>
                <xdr:row>42</xdr:row>
                <xdr:rowOff>114300</xdr:rowOff>
              </to>
            </anchor>
          </commentPr>
        </mc:Fallback>
      </mc:AlternateContent>
    </comment>
    <comment ref="L36" authorId="0" shapeId="1074" xr:uid="{D785F4C8-CBCB-4772-B9A1-00E5F1FE6F1F}">
      <text>
        <r>
          <rPr>
            <sz val="10"/>
            <color indexed="81"/>
            <rFont val="Tahoma"/>
            <family val="2"/>
          </rPr>
          <t>L'assistant social ou l'assistante sociale HES accompagnent les personnes qui ne peuvent pas ou plus faire face seules à des difficultés d'ordre personnel, psychologique, économique ou culturel: malades, handicapés, personnes âgées, enfants ou adolescents en crise, prisonniers et détenus libérés, toxicomanes, réfugiés, familles en difficulté, chômeurs, personnes en situation de pauvreté, etc.</t>
        </r>
      </text>
      <mc:AlternateContent xmlns:mc="http://schemas.openxmlformats.org/markup-compatibility/2006">
        <mc:Choice Requires="v"/>
        <mc:Fallback>
          <commentPr defaultSize="0" autoFill="0" autoLine="0">
            <anchor>
              <from>
                <xdr:col>13</xdr:col>
                <xdr:colOff>63500</xdr:colOff>
                <xdr:row>30</xdr:row>
                <xdr:rowOff>190500</xdr:rowOff>
              </from>
              <to>
                <xdr:col>18</xdr:col>
                <xdr:colOff>406400</xdr:colOff>
                <xdr:row>39</xdr:row>
                <xdr:rowOff>50800</xdr:rowOff>
              </to>
            </anchor>
          </commentPr>
        </mc:Fallback>
      </mc:AlternateContent>
    </comment>
    <comment ref="B37" authorId="1" shapeId="1075" xr:uid="{C2B522F3-2A89-4D21-8C57-AF9051625DCE}">
      <text>
        <r>
          <rPr>
            <sz val="10"/>
            <color indexed="81"/>
            <rFont val="Tahoma"/>
            <family val="2"/>
          </rPr>
          <t xml:space="preserve">Le maître socioprofessionnel ou la maîtresse socioprofessionnelle ES aident les personnes inadaptées ou handicapées physiques, sensorielles, motrices, psychiques, intellectuelles et sociales à effectuer divers gestes et activités professionnelles appropriés et ciblés. Ils les aident à acquérir des capacités professionnelles précises qui favorisent leur épanouissement et leur autonomie. Ils les préparent ainsi à s'intégrer au mieux dans un atelier adapté (poterie, vannerie, mécanique, etc.) ou dans le circuit économique ordinaire d'une entreprise.
</t>
        </r>
        <r>
          <rPr>
            <b/>
            <sz val="8"/>
            <color indexed="81"/>
            <rFont val="Tahoma"/>
            <family val="2"/>
          </rPr>
          <t xml:space="preserve">
</t>
        </r>
        <r>
          <rPr>
            <sz val="8"/>
            <color indexed="81"/>
            <rFont val="Tahoma"/>
            <family val="2"/>
          </rPr>
          <t xml:space="preserve">
</t>
        </r>
      </text>
      <mc:AlternateContent xmlns:mc="http://schemas.openxmlformats.org/markup-compatibility/2006">
        <mc:Choice Requires="v"/>
        <mc:Fallback>
          <commentPr defaultSize="0" autoFill="0" autoLine="0">
            <anchor>
              <from>
                <xdr:col>8</xdr:col>
                <xdr:colOff>139700</xdr:colOff>
                <xdr:row>35</xdr:row>
                <xdr:rowOff>101600</xdr:rowOff>
              </from>
              <to>
                <xdr:col>16</xdr:col>
                <xdr:colOff>520700</xdr:colOff>
                <xdr:row>44</xdr:row>
                <xdr:rowOff>63500</xdr:rowOff>
              </to>
            </anchor>
          </commentPr>
        </mc:Fallback>
      </mc:AlternateContent>
    </comment>
    <comment ref="L37" authorId="1" shapeId="1076" xr:uid="{D80237A4-EC13-4694-AC99-C4D1BA045680}">
      <text>
        <r>
          <rPr>
            <sz val="10"/>
            <color indexed="81"/>
            <rFont val="Tahoma"/>
            <family val="2"/>
          </rPr>
          <t xml:space="preserve">Le cordonnier ou la cordonnière réparent et rénovent des chaussures de tous genres (chaussures de marche, de ville, bottes, sandales) en cuir ou en matières synthétiques. Ils adaptent et corrigent également certaines chaussures de série pour les personnes qui ont de légers problèmes orthopédiques. Parfois, ils sont appelés à confectionner et à fabriquer manuellement et mécaniquement des souliers neufs avec des éléments préfabriqués et des pièces prédécoupées. Toutes ces activités trouvent un prolongement dans la réparation de sacs, vêtements, objets en cuir ou imitation, la teinture et la remise à neuf.
</t>
        </r>
        <r>
          <rPr>
            <sz val="8"/>
            <color indexed="81"/>
            <rFont val="Tahoma"/>
            <family val="2"/>
          </rPr>
          <t xml:space="preserve">
</t>
        </r>
      </text>
      <mc:AlternateContent xmlns:mc="http://schemas.openxmlformats.org/markup-compatibility/2006">
        <mc:Choice Requires="v"/>
        <mc:Fallback>
          <commentPr defaultSize="0" autoFill="0" autoLine="0">
            <anchor>
              <from>
                <xdr:col>12</xdr:col>
                <xdr:colOff>139700</xdr:colOff>
                <xdr:row>35</xdr:row>
                <xdr:rowOff>101600</xdr:rowOff>
              </from>
              <to>
                <xdr:col>20</xdr:col>
                <xdr:colOff>88900</xdr:colOff>
                <xdr:row>44</xdr:row>
                <xdr:rowOff>139700</xdr:rowOff>
              </to>
            </anchor>
          </commentPr>
        </mc:Fallback>
      </mc:AlternateContent>
    </comment>
    <comment ref="B38" authorId="3" shapeId="1077" xr:uid="{FFD4D509-7876-415F-9537-8A10A6712912}">
      <text>
        <r>
          <rPr>
            <sz val="10"/>
            <color indexed="81"/>
            <rFont val="Tahoma"/>
            <family val="2"/>
          </rPr>
          <t xml:space="preserve">Le créateur ou la créatrice de vêtements conçoivent, réalisent, modifient ou réparent des vêtements (en tissu, cuir ou fourrure) ou des chapeaux, selon l'orientation choisie. Conformément aux goûts et aux besoins de la clientèle, ils créent des pièces inédites ou adaptent des modèles existants. Ils conseillent leurs clients sur le choix du tissu, de la fourrure, ou du cuir (couleur, qualité, matière, etc.) et sur la coupe, en tenant compte de l'usage du vêtement, de la mode, ainsi que du goût et de la morphologie de la personne.
</t>
        </r>
      </text>
      <mc:AlternateContent xmlns:mc="http://schemas.openxmlformats.org/markup-compatibility/2006">
        <mc:Choice Requires="v"/>
        <mc:Fallback>
          <commentPr defaultSize="0" autoFill="0" autoLine="0">
            <anchor>
              <from>
                <xdr:col>8</xdr:col>
                <xdr:colOff>139700</xdr:colOff>
                <xdr:row>36</xdr:row>
                <xdr:rowOff>101600</xdr:rowOff>
              </from>
              <to>
                <xdr:col>16</xdr:col>
                <xdr:colOff>368300</xdr:colOff>
                <xdr:row>45</xdr:row>
                <xdr:rowOff>50800</xdr:rowOff>
              </to>
            </anchor>
          </commentPr>
        </mc:Fallback>
      </mc:AlternateContent>
    </comment>
    <comment ref="L38" authorId="0" shapeId="1078" xr:uid="{6B7973C5-40EE-416C-9958-5744E844115A}">
      <text>
        <r>
          <rPr>
            <sz val="10"/>
            <color indexed="81"/>
            <rFont val="Tahoma"/>
            <family val="2"/>
          </rPr>
          <t>L'assistant ou l'assistante en pharmacie secondent le pharmacien ou la pharmacienne dans le service et le conseil à la clientèle, gèrent le stock de marchandises (produits pharmaceutiques, diététiques, cosmétiques, d'hygiène et de parfumerie), participent au travail de laboratoire et accomplissent des tâches administratives. Intermédiaires pharmaceutiques, conseillers et vendeurs, ils contribuent à la bonne exécution des travaux à l'avant comme à l'arrière de l'officine.</t>
        </r>
        <r>
          <rPr>
            <b/>
            <sz val="8"/>
            <color indexed="81"/>
            <rFont val="Tahoma"/>
            <family val="2"/>
          </rPr>
          <t xml:space="preserve">
 </t>
        </r>
        <r>
          <rPr>
            <sz val="8"/>
            <color indexed="81"/>
            <rFont val="Tahoma"/>
            <family val="2"/>
          </rPr>
          <t xml:space="preserve">
</t>
        </r>
      </text>
      <mc:AlternateContent xmlns:mc="http://schemas.openxmlformats.org/markup-compatibility/2006">
        <mc:Choice Requires="v"/>
        <mc:Fallback>
          <commentPr defaultSize="0" autoFill="0" autoLine="0">
            <anchor>
              <from>
                <xdr:col>13</xdr:col>
                <xdr:colOff>63500</xdr:colOff>
                <xdr:row>32</xdr:row>
                <xdr:rowOff>114300</xdr:rowOff>
              </from>
              <to>
                <xdr:col>19</xdr:col>
                <xdr:colOff>254000</xdr:colOff>
                <xdr:row>39</xdr:row>
                <xdr:rowOff>190500</xdr:rowOff>
              </to>
            </anchor>
          </commentPr>
        </mc:Fallback>
      </mc:AlternateContent>
    </comment>
    <comment ref="B39" authorId="0" shapeId="1079" xr:uid="{3F829AC3-A109-45D9-8640-1014F5E0DFE9}">
      <text>
        <r>
          <rPr>
            <sz val="10"/>
            <color indexed="81"/>
            <rFont val="Tahoma"/>
            <family val="2"/>
          </rPr>
          <t>Le ou la fleuriste traitent, entretiennent et arrangent des fleurs coupées et des plantes. Ils créent et réalisent des compositions florales en utilisant des matières végétales ou artificielles mêlées parfois d'accessoires. Ils conseillent la clientèle et vendent toutes sortes de bouquets, gerbes, couronnes, décorations et plantes pour l'aménagement d'espaces intérieurs ou extérieurs.</t>
        </r>
        <r>
          <rPr>
            <sz val="8"/>
            <color indexed="81"/>
            <rFont val="Tahoma"/>
            <family val="2"/>
          </rPr>
          <t xml:space="preserve">
</t>
        </r>
      </text>
      <mc:AlternateContent xmlns:mc="http://schemas.openxmlformats.org/markup-compatibility/2006">
        <mc:Choice Requires="v"/>
        <mc:Fallback>
          <commentPr defaultSize="0" autoFill="0" autoLine="0">
            <anchor>
              <from>
                <xdr:col>8</xdr:col>
                <xdr:colOff>139700</xdr:colOff>
                <xdr:row>37</xdr:row>
                <xdr:rowOff>101600</xdr:rowOff>
              </from>
              <to>
                <xdr:col>15</xdr:col>
                <xdr:colOff>25400</xdr:colOff>
                <xdr:row>44</xdr:row>
                <xdr:rowOff>152400</xdr:rowOff>
              </to>
            </anchor>
          </commentPr>
        </mc:Fallback>
      </mc:AlternateContent>
    </comment>
    <comment ref="L39" authorId="0" shapeId="1080" xr:uid="{D0BAB0ED-B2D0-4CD5-A4BD-A09AF47E6480}">
      <text>
        <r>
          <rPr>
            <sz val="10"/>
            <color indexed="81"/>
            <rFont val="Tahoma"/>
            <family val="2"/>
          </rPr>
          <t>Le ou la guide de montagne accompagnent des clients dans des excursions ou des ascensions en montagne: alpinisme, ski et héliski hors des pistes balisées, randonnée et trekking, escalades, cascade de glace, canyoning, raquettes à neige, etc. Responsables de la préparation et du déroulement de la sortie, ils transmettent à leurs clients, individuels ou en groupe, une expérience intense de la montagne et de la nature, en tenant compte de tous les aspects liés à la sécurité.</t>
        </r>
        <r>
          <rPr>
            <sz val="8"/>
            <color indexed="81"/>
            <rFont val="Tahoma"/>
            <family val="2"/>
          </rPr>
          <t xml:space="preserve">
</t>
        </r>
      </text>
      <mc:AlternateContent xmlns:mc="http://schemas.openxmlformats.org/markup-compatibility/2006">
        <mc:Choice Requires="v"/>
        <mc:Fallback>
          <commentPr defaultSize="0" autoFill="0" autoLine="0">
            <anchor>
              <from>
                <xdr:col>13</xdr:col>
                <xdr:colOff>63500</xdr:colOff>
                <xdr:row>33</xdr:row>
                <xdr:rowOff>76200</xdr:rowOff>
              </from>
              <to>
                <xdr:col>18</xdr:col>
                <xdr:colOff>444500</xdr:colOff>
                <xdr:row>43</xdr:row>
                <xdr:rowOff>38100</xdr:rowOff>
              </to>
            </anchor>
          </commentPr>
        </mc:Fallback>
      </mc:AlternateContent>
    </comment>
    <comment ref="B40" authorId="1" shapeId="1081" xr:uid="{495DA56F-56D8-4D61-B5E8-99ECFCD5BADC}">
      <text>
        <r>
          <rPr>
            <sz val="10"/>
            <color indexed="81"/>
            <rFont val="Tahoma"/>
            <family val="2"/>
          </rPr>
          <t>Le ou la garde-faune (appelés dans certains cantons gardes-chasse) sont chargés de faire respecter les lois et les règlements sur la chasse, la faune et la flore. Spécialistes assermentés de la protection de la nature, ils luttent contre le braconnage et surveillent les dommages causés aux mammifères et aux oiseaux indigènes et migrateurs vivant à l'état sauvage. Ils recensent les populations animales d'une région et contrôlent le gibier péri ou abattu par la chasse.
Les gardes-faune se situent donc à un carrefour entre la faune sauvage, l'être humain et l'environnement.</t>
        </r>
        <r>
          <rPr>
            <b/>
            <sz val="8"/>
            <color indexed="81"/>
            <rFont val="Tahoma"/>
            <family val="2"/>
          </rPr>
          <t xml:space="preserve">
</t>
        </r>
      </text>
      <mc:AlternateContent xmlns:mc="http://schemas.openxmlformats.org/markup-compatibility/2006">
        <mc:Choice Requires="v"/>
        <mc:Fallback>
          <commentPr defaultSize="0" autoFill="0" autoLine="0">
            <anchor>
              <from>
                <xdr:col>8</xdr:col>
                <xdr:colOff>139700</xdr:colOff>
                <xdr:row>38</xdr:row>
                <xdr:rowOff>101600</xdr:rowOff>
              </from>
              <to>
                <xdr:col>16</xdr:col>
                <xdr:colOff>368300</xdr:colOff>
                <xdr:row>48</xdr:row>
                <xdr:rowOff>25400</xdr:rowOff>
              </to>
            </anchor>
          </commentPr>
        </mc:Fallback>
      </mc:AlternateContent>
    </comment>
    <comment ref="L40" authorId="0" shapeId="1082" xr:uid="{8C74936A-079B-4CE7-A323-88D938E50E08}">
      <text>
        <r>
          <rPr>
            <sz val="10"/>
            <color indexed="81"/>
            <rFont val="Tahoma"/>
            <family val="2"/>
          </rPr>
          <t>La ou le spécialiste en hôtellerie nettoient les chambres, les halls et les salons de l'hôtel. Ils sont également chargés de travaux à la buanderie, au buffet, à l'économat et à l'office. Ils veillent à la création d'une atmosphère accueillante par la propreté de l'établissement, une préparation minutieuse des chambres d'hôtes et une décoration de bon goût.</t>
        </r>
        <r>
          <rPr>
            <b/>
            <sz val="8"/>
            <color indexed="81"/>
            <rFont val="Tahoma"/>
            <family val="2"/>
          </rPr>
          <t xml:space="preserve">
</t>
        </r>
        <r>
          <rPr>
            <sz val="8"/>
            <color indexed="81"/>
            <rFont val="Tahoma"/>
            <family val="2"/>
          </rPr>
          <t xml:space="preserve">
</t>
        </r>
      </text>
      <mc:AlternateContent xmlns:mc="http://schemas.openxmlformats.org/markup-compatibility/2006">
        <mc:Choice Requires="v"/>
        <mc:Fallback>
          <commentPr defaultSize="0" autoFill="0" autoLine="0">
            <anchor>
              <from>
                <xdr:col>13</xdr:col>
                <xdr:colOff>63500</xdr:colOff>
                <xdr:row>33</xdr:row>
                <xdr:rowOff>165100</xdr:rowOff>
              </from>
              <to>
                <xdr:col>20</xdr:col>
                <xdr:colOff>177800</xdr:colOff>
                <xdr:row>40</xdr:row>
                <xdr:rowOff>63500</xdr:rowOff>
              </to>
            </anchor>
          </commentPr>
        </mc:Fallback>
      </mc:AlternateContent>
    </comment>
    <comment ref="B41" authorId="1" shapeId="1083" xr:uid="{364C88A9-2383-4455-8C72-608CBE52F5E3}">
      <text>
        <r>
          <rPr>
            <sz val="10"/>
            <color indexed="81"/>
            <rFont val="Arial"/>
            <family val="2"/>
          </rPr>
          <t>Le ou la technologue du lait transforment le lait en fromages (pâte dure, pâte molle, mozarella, etc.), sérés, boissons lactées, yogourts, desserts, beurre, et autres produits laitiers frais ou destinés à une plus longue conservation.  Afin de respecter des exigences d'hygiène très élevées et de mettre sur le marché des produits irréprochables, ils prélèvent chaque jour des échantillons et contrôlent leur qualité et leur conservabilité.</t>
        </r>
        <r>
          <rPr>
            <sz val="10"/>
            <color indexed="81"/>
            <rFont val="Tahoma"/>
            <family val="2"/>
          </rPr>
          <t xml:space="preserve">
</t>
        </r>
        <r>
          <rPr>
            <sz val="8"/>
            <color indexed="81"/>
            <rFont val="Tahoma"/>
            <family val="2"/>
          </rPr>
          <t xml:space="preserve">
</t>
        </r>
      </text>
      <mc:AlternateContent xmlns:mc="http://schemas.openxmlformats.org/markup-compatibility/2006">
        <mc:Choice Requires="v"/>
        <mc:Fallback>
          <commentPr defaultSize="0" autoFill="0" autoLine="0">
            <anchor>
              <from>
                <xdr:col>8</xdr:col>
                <xdr:colOff>139700</xdr:colOff>
                <xdr:row>39</xdr:row>
                <xdr:rowOff>101600</xdr:rowOff>
              </from>
              <to>
                <xdr:col>16</xdr:col>
                <xdr:colOff>584200</xdr:colOff>
                <xdr:row>47</xdr:row>
                <xdr:rowOff>88900</xdr:rowOff>
              </to>
            </anchor>
          </commentPr>
        </mc:Fallback>
      </mc:AlternateContent>
    </comment>
    <comment ref="L41" authorId="1" shapeId="1084" xr:uid="{A777B7E9-2FE7-453D-81E7-67E36C02F1CA}">
      <text>
        <r>
          <rPr>
            <sz val="10"/>
            <color indexed="81"/>
            <rFont val="Tahoma"/>
            <family val="2"/>
          </rPr>
          <t xml:space="preserve">Le comédien ou la comédienne, appelés aussi acteur ou actrice, interprètent des rôles, jouent des personnages imaginés par un écrivain ou une écrivaine et adaptés au cinéma ou au théâtre par un metteur ou une metteuse en scène.
</t>
        </r>
        <r>
          <rPr>
            <sz val="8"/>
            <color indexed="81"/>
            <rFont val="Tahoma"/>
            <family val="2"/>
          </rPr>
          <t xml:space="preserve">
</t>
        </r>
      </text>
      <mc:AlternateContent xmlns:mc="http://schemas.openxmlformats.org/markup-compatibility/2006">
        <mc:Choice Requires="v"/>
        <mc:Fallback>
          <commentPr defaultSize="0" autoFill="0" autoLine="0">
            <anchor>
              <from>
                <xdr:col>13</xdr:col>
                <xdr:colOff>304800</xdr:colOff>
                <xdr:row>35</xdr:row>
                <xdr:rowOff>0</xdr:rowOff>
              </from>
              <to>
                <xdr:col>19</xdr:col>
                <xdr:colOff>101600</xdr:colOff>
                <xdr:row>39</xdr:row>
                <xdr:rowOff>177800</xdr:rowOff>
              </to>
            </anchor>
          </commentPr>
        </mc:Fallback>
      </mc:AlternateContent>
    </comment>
    <comment ref="B44" authorId="0" shapeId="1085" xr:uid="{E3ACD89A-8EB6-4F27-B653-F243CF7FBB43}">
      <text>
        <r>
          <rPr>
            <sz val="10"/>
            <color indexed="81"/>
            <rFont val="Tahoma"/>
            <family val="2"/>
          </rPr>
          <t xml:space="preserve">L'ingénieur ou l'ingénieure en chimie développent des méthodes et des équipements, conçoivent les installations industrielles pour la fabrication de nouveaux produits chimiques ou pharmaceutiques. Leur objectif est de trouver le meilleur procédé de production susceptible d'assurer la sécurité du personnel, de protéger l'environnement, d'économiser des matières premières et de diminuer la quantité de déchets.
</t>
        </r>
      </text>
      <mc:AlternateContent xmlns:mc="http://schemas.openxmlformats.org/markup-compatibility/2006">
        <mc:Choice Requires="v"/>
        <mc:Fallback>
          <commentPr defaultSize="0" autoFill="0" autoLine="0">
            <anchor>
              <from>
                <xdr:col>2</xdr:col>
                <xdr:colOff>139700</xdr:colOff>
                <xdr:row>42</xdr:row>
                <xdr:rowOff>114300</xdr:rowOff>
              </from>
              <to>
                <xdr:col>10</xdr:col>
                <xdr:colOff>228600</xdr:colOff>
                <xdr:row>49</xdr:row>
                <xdr:rowOff>38100</xdr:rowOff>
              </to>
            </anchor>
          </commentPr>
        </mc:Fallback>
      </mc:AlternateContent>
    </comment>
    <comment ref="L44" authorId="1" shapeId="1086" xr:uid="{0CE918F6-C4B9-41D1-8975-43913F9CC9D8}">
      <text>
        <r>
          <rPr>
            <sz val="10"/>
            <color indexed="81"/>
            <rFont val="Tahoma"/>
            <family val="2"/>
          </rPr>
          <t>Le sapeur-pompier professionnel ou la sapeuse-pompière professionnelle interviennent en cas d'incendies, d'inondations, de pollution, d'accidents chimiques, de désincarcérations, de sauvetages de victimes et d'animaux et de tout incident technique aux effets paniquants (pannes d'ascenseurs, etc.). Dans toutes leurs interventions, ils apportent aide et réconfort aux personnes sinistrées, leur prodiguent les soins d'urgence et organisent les premiers secours. Ils assurent également un service de garde lors de réunions publiques (manifestations, meetings, concerts, etc.) et participent à la maintenance et aux réparations des véhicules, des engins et du matériel utilisés.</t>
        </r>
        <r>
          <rPr>
            <sz val="8"/>
            <color indexed="81"/>
            <rFont val="Tahoma"/>
            <family val="2"/>
          </rPr>
          <t xml:space="preserve">
</t>
        </r>
      </text>
      <mc:AlternateContent xmlns:mc="http://schemas.openxmlformats.org/markup-compatibility/2006">
        <mc:Choice Requires="v"/>
        <mc:Fallback>
          <commentPr defaultSize="0" autoFill="0" autoLine="0">
            <anchor>
              <from>
                <xdr:col>12</xdr:col>
                <xdr:colOff>139700</xdr:colOff>
                <xdr:row>42</xdr:row>
                <xdr:rowOff>114300</xdr:rowOff>
              </from>
              <to>
                <xdr:col>19</xdr:col>
                <xdr:colOff>292100</xdr:colOff>
                <xdr:row>52</xdr:row>
                <xdr:rowOff>76200</xdr:rowOff>
              </to>
            </anchor>
          </commentPr>
        </mc:Fallback>
      </mc:AlternateContent>
    </comment>
    <comment ref="B45" authorId="1" shapeId="1087" xr:uid="{7FD728FF-B469-4C82-9330-C253068F3B36}">
      <text>
        <r>
          <rPr>
            <sz val="10"/>
            <color indexed="81"/>
            <rFont val="Tahoma"/>
            <family val="2"/>
          </rPr>
          <t xml:space="preserve">Le ou la notaire sont des officiers publics qui établissent des documents officiels (contrats de mariage, pactes de succession, créations de société, achats et ventes immobiliers, etc.) et garantissent leur authenticité. Ils conseillent et assistent leurs clients de manière impartiale et les aident à harmoniser leurs intérêts avec ceux des autres parties afin de prévenir d'éventuels conflits et recours ultérieurs à la justice.
</t>
        </r>
        <r>
          <rPr>
            <sz val="8"/>
            <color indexed="81"/>
            <rFont val="Tahoma"/>
            <family val="2"/>
          </rPr>
          <t xml:space="preserve">
</t>
        </r>
      </text>
      <mc:AlternateContent xmlns:mc="http://schemas.openxmlformats.org/markup-compatibility/2006">
        <mc:Choice Requires="v"/>
        <mc:Fallback>
          <commentPr defaultSize="0" autoFill="0" autoLine="0">
            <anchor>
              <from>
                <xdr:col>6</xdr:col>
                <xdr:colOff>215900</xdr:colOff>
                <xdr:row>37</xdr:row>
                <xdr:rowOff>177800</xdr:rowOff>
              </from>
              <to>
                <xdr:col>14</xdr:col>
                <xdr:colOff>406400</xdr:colOff>
                <xdr:row>45</xdr:row>
                <xdr:rowOff>25400</xdr:rowOff>
              </to>
            </anchor>
          </commentPr>
        </mc:Fallback>
      </mc:AlternateContent>
    </comment>
    <comment ref="L45" authorId="1" shapeId="1088" xr:uid="{1CC9DCEF-862E-4A75-82F4-5DB5CF9ECF83}">
      <text>
        <r>
          <rPr>
            <sz val="10"/>
            <color indexed="81"/>
            <rFont val="Tahoma"/>
            <family val="2"/>
          </rPr>
          <t>L'expert-comptable ou l'experte-comptable vérifient les comptes des entreprises qui les mandatent ou qui les emploient. Ils conseillent les directions dans l'organisation de la comptabilité et la gestion de l'entreprise, les aident dans la recherche de solutions aux problèmes financiers et fiscaux.</t>
        </r>
        <r>
          <rPr>
            <sz val="8"/>
            <color indexed="81"/>
            <rFont val="Tahoma"/>
            <family val="2"/>
          </rPr>
          <t xml:space="preserve">
</t>
        </r>
      </text>
      <mc:AlternateContent xmlns:mc="http://schemas.openxmlformats.org/markup-compatibility/2006">
        <mc:Choice Requires="v"/>
        <mc:Fallback>
          <commentPr defaultSize="0" autoFill="0" autoLine="0">
            <anchor>
              <from>
                <xdr:col>13</xdr:col>
                <xdr:colOff>304800</xdr:colOff>
                <xdr:row>38</xdr:row>
                <xdr:rowOff>50800</xdr:rowOff>
              </from>
              <to>
                <xdr:col>19</xdr:col>
                <xdr:colOff>139700</xdr:colOff>
                <xdr:row>45</xdr:row>
                <xdr:rowOff>25400</xdr:rowOff>
              </to>
            </anchor>
          </commentPr>
        </mc:Fallback>
      </mc:AlternateContent>
    </comment>
    <comment ref="B46" authorId="0" shapeId="1089" xr:uid="{5C845ECC-4BDD-4CDE-8CAE-1B9C1FC91677}">
      <text>
        <r>
          <rPr>
            <sz val="10"/>
            <color indexed="81"/>
            <rFont val="Tahoma"/>
            <family val="2"/>
          </rPr>
          <t>Le ou la spécialiste en assurance travaillent dans des compagnies qui assurent soit des personnes (vie, accidents, responsabilité civile (RC), protection juridique...), soit des choses (incendie, patrimoine mobilier ou immobilier...). S'ils sont affectés au service interne, ils gèrent les dossiers des assurés. Au service externe, ils cherchent de nouveaux clients, conseillent et entretiennent un suivi avec la clientèle existante.</t>
        </r>
      </text>
      <mc:AlternateContent xmlns:mc="http://schemas.openxmlformats.org/markup-compatibility/2006">
        <mc:Choice Requires="v"/>
        <mc:Fallback>
          <commentPr defaultSize="0" autoFill="0" autoLine="0">
            <anchor>
              <from>
                <xdr:col>6</xdr:col>
                <xdr:colOff>215900</xdr:colOff>
                <xdr:row>39</xdr:row>
                <xdr:rowOff>101600</xdr:rowOff>
              </from>
              <to>
                <xdr:col>13</xdr:col>
                <xdr:colOff>254000</xdr:colOff>
                <xdr:row>48</xdr:row>
                <xdr:rowOff>12700</xdr:rowOff>
              </to>
            </anchor>
          </commentPr>
        </mc:Fallback>
      </mc:AlternateContent>
    </comment>
    <comment ref="L46" authorId="1" shapeId="1090" xr:uid="{3AC6AA4F-7768-4C81-AF32-A299BAD531DE}">
      <text>
        <r>
          <rPr>
            <sz val="10"/>
            <color indexed="81"/>
            <rFont val="Tahoma"/>
            <family val="2"/>
          </rPr>
          <t>L'électricien ou l'électricienne de montage installent et entretiennent des réseaux électriques à l'intérieur des logements, des bâtiments industriels, administratifs ou commerciaux. A partir de plans établis par le bureau technique, ils réalisent des installations simples: éclairage, alimentation électrique pour cuisinière, chauffage, frigo, transformateur, pompe à chaleur, ventilation, etc. Ils installent également des systèmes de sécurité et signalisation.</t>
        </r>
        <r>
          <rPr>
            <sz val="8"/>
            <color indexed="81"/>
            <rFont val="Tahoma"/>
            <family val="2"/>
          </rPr>
          <t xml:space="preserve">
</t>
        </r>
      </text>
      <mc:AlternateContent xmlns:mc="http://schemas.openxmlformats.org/markup-compatibility/2006">
        <mc:Choice Requires="v"/>
        <mc:Fallback>
          <commentPr defaultSize="0" autoFill="0" autoLine="0">
            <anchor>
              <from>
                <xdr:col>13</xdr:col>
                <xdr:colOff>304800</xdr:colOff>
                <xdr:row>39</xdr:row>
                <xdr:rowOff>12700</xdr:rowOff>
              </from>
              <to>
                <xdr:col>19</xdr:col>
                <xdr:colOff>254000</xdr:colOff>
                <xdr:row>47</xdr:row>
                <xdr:rowOff>139700</xdr:rowOff>
              </to>
            </anchor>
          </commentPr>
        </mc:Fallback>
      </mc:AlternateContent>
    </comment>
    <comment ref="B47" authorId="1" shapeId="1091" xr:uid="{D6D449E2-2085-449E-B848-CE6BEF26A36E}">
      <text>
        <r>
          <rPr>
            <sz val="10"/>
            <color indexed="81"/>
            <rFont val="Tahoma"/>
            <family val="2"/>
          </rPr>
          <t>Le technicien ou la technicienne en télécommunications participent à la conception, la réalisation, la mise en place et l'entretien d'équipements d'information et de communication (TIC) intégrant Internet, réseaux informatiques, téléphonie et télévision numériques, appareils multimédias, etc.
Ils doivent assurer la transmission performante de l'ensemble des données (images et sons) qui sont échangées dans le monde, de jour comme de nuit, par des réseaux à grande distance publics ou privés.</t>
        </r>
        <r>
          <rPr>
            <sz val="8"/>
            <color indexed="81"/>
            <rFont val="Tahoma"/>
            <family val="2"/>
          </rPr>
          <t xml:space="preserve">
</t>
        </r>
      </text>
      <mc:AlternateContent xmlns:mc="http://schemas.openxmlformats.org/markup-compatibility/2006">
        <mc:Choice Requires="v"/>
        <mc:Fallback>
          <commentPr defaultSize="0" autoFill="0" autoLine="0">
            <anchor>
              <from>
                <xdr:col>6</xdr:col>
                <xdr:colOff>215900</xdr:colOff>
                <xdr:row>39</xdr:row>
                <xdr:rowOff>177800</xdr:rowOff>
              </from>
              <to>
                <xdr:col>14</xdr:col>
                <xdr:colOff>342900</xdr:colOff>
                <xdr:row>48</xdr:row>
                <xdr:rowOff>63500</xdr:rowOff>
              </to>
            </anchor>
          </commentPr>
        </mc:Fallback>
      </mc:AlternateContent>
    </comment>
    <comment ref="L47" authorId="1" shapeId="1092" xr:uid="{18239B80-DD61-4DD6-8EC3-EF84CF0A2F10}">
      <text>
        <r>
          <rPr>
            <sz val="10"/>
            <color indexed="81"/>
            <rFont val="Tahoma"/>
            <family val="2"/>
          </rPr>
          <t>Le ou la webmaster travaillent dans le domaine du multimédia. Créateurs de sites internet et intranet, ils en organisent et supervisent la réalisation et en assurent le suivi et la maintenance.</t>
        </r>
        <r>
          <rPr>
            <sz val="8"/>
            <color indexed="81"/>
            <rFont val="Tahoma"/>
            <family val="2"/>
          </rPr>
          <t xml:space="preserve">
</t>
        </r>
      </text>
      <mc:AlternateContent xmlns:mc="http://schemas.openxmlformats.org/markup-compatibility/2006">
        <mc:Choice Requires="v"/>
        <mc:Fallback>
          <commentPr defaultSize="0" autoFill="0" autoLine="0">
            <anchor>
              <from>
                <xdr:col>13</xdr:col>
                <xdr:colOff>304800</xdr:colOff>
                <xdr:row>39</xdr:row>
                <xdr:rowOff>177800</xdr:rowOff>
              </from>
              <to>
                <xdr:col>18</xdr:col>
                <xdr:colOff>368300</xdr:colOff>
                <xdr:row>45</xdr:row>
                <xdr:rowOff>88900</xdr:rowOff>
              </to>
            </anchor>
          </commentPr>
        </mc:Fallback>
      </mc:AlternateContent>
    </comment>
    <comment ref="B48" authorId="1" shapeId="1093" xr:uid="{43FB48DE-6C6F-499C-85F8-927305D5B614}">
      <text>
        <r>
          <rPr>
            <sz val="10"/>
            <color indexed="81"/>
            <rFont val="Tahoma"/>
            <family val="2"/>
          </rPr>
          <t>Le ou la designer en communication visuelle élaborent, selon les besoins du client et du marché, des concepts visuels sous diverses formes (stands, emballages, sites web, photos, vidéos, etc.). Ils conçoivent les maquettes du projet puis exécutent ou supervisent toutes les étapes menant à la réalisation de "l’objet de communication". Ainsi, ils mettent en valeur l'entreprise, l'institution ou la marque qui les a mandatés et transmettent leur message aux publics cibles. Le domaine d’activité des designer ES en communication visuelle est très large et recouvre des champs variés tels que la photographie, le design de produit, le graphisme, la scénographie, l'audiovisuel, etc.</t>
        </r>
        <r>
          <rPr>
            <sz val="8"/>
            <color indexed="81"/>
            <rFont val="Tahoma"/>
            <family val="2"/>
          </rPr>
          <t xml:space="preserve">
</t>
        </r>
      </text>
      <mc:AlternateContent xmlns:mc="http://schemas.openxmlformats.org/markup-compatibility/2006">
        <mc:Choice Requires="v"/>
        <mc:Fallback>
          <commentPr defaultSize="0" autoFill="0" autoLine="0">
            <anchor>
              <from>
                <xdr:col>6</xdr:col>
                <xdr:colOff>292100</xdr:colOff>
                <xdr:row>44</xdr:row>
                <xdr:rowOff>165100</xdr:rowOff>
              </from>
              <to>
                <xdr:col>15</xdr:col>
                <xdr:colOff>266700</xdr:colOff>
                <xdr:row>55</xdr:row>
                <xdr:rowOff>25400</xdr:rowOff>
              </to>
            </anchor>
          </commentPr>
        </mc:Fallback>
      </mc:AlternateContent>
    </comment>
    <comment ref="L48" authorId="1" shapeId="1094" xr:uid="{5C410007-08F3-43AD-B1D0-A27D8C810CAA}">
      <text>
        <r>
          <rPr>
            <sz val="10"/>
            <color indexed="81"/>
            <rFont val="Tahoma"/>
            <family val="2"/>
          </rPr>
          <t>Le logisticien CFC ou la logisticienne CFC planifient, organisent et réalisent diverses tâches qui relèvent des domaines du stockage, du transport et de la distribution de biens et marchandises: matières premières, produits industriels ou alimentaires, colis, lettres, etc., en fonction du secteur d’activité de l’entreprise qui les emploie. Ils conseillent les clients et participent à l'élaboration de processus de travail.</t>
        </r>
        <r>
          <rPr>
            <sz val="8"/>
            <color indexed="81"/>
            <rFont val="Tahoma"/>
            <family val="2"/>
          </rPr>
          <t xml:space="preserve">
</t>
        </r>
      </text>
      <mc:AlternateContent xmlns:mc="http://schemas.openxmlformats.org/markup-compatibility/2006">
        <mc:Choice Requires="v"/>
        <mc:Fallback>
          <commentPr defaultSize="0" autoFill="0" autoLine="0">
            <anchor>
              <from>
                <xdr:col>10</xdr:col>
                <xdr:colOff>317500</xdr:colOff>
                <xdr:row>40</xdr:row>
                <xdr:rowOff>76200</xdr:rowOff>
              </from>
              <to>
                <xdr:col>17</xdr:col>
                <xdr:colOff>368300</xdr:colOff>
                <xdr:row>48</xdr:row>
                <xdr:rowOff>101600</xdr:rowOff>
              </to>
            </anchor>
          </commentPr>
        </mc:Fallback>
      </mc:AlternateContent>
    </comment>
    <comment ref="B49" authorId="1" shapeId="1095" xr:uid="{635301AB-2566-429A-8C49-25285A057E5B}">
      <text>
        <r>
          <rPr>
            <sz val="10"/>
            <color indexed="81"/>
            <rFont val="Arial"/>
            <family val="2"/>
          </rPr>
          <t>Le conducteur ou la conductrice de véhicules lourds conduisent différents types de véhicules à moteur lourds (camions porteurs, camions avec remorque ou semi-remorque) servant au transport de marchandises ou de matériaux sur de courtes ou de longues distances. Responsables du chargement et de l'état de la marchandise qu'ils transportent et qu'ils livrent, ils se préoccupent de rouler correctement et de respecter les horaires établis de manière à assurer la livraison dans de bonnes conditions.</t>
        </r>
        <r>
          <rPr>
            <sz val="8"/>
            <color indexed="81"/>
            <rFont val="Tahoma"/>
            <family val="2"/>
          </rPr>
          <t xml:space="preserve">
</t>
        </r>
      </text>
      <mc:AlternateContent xmlns:mc="http://schemas.openxmlformats.org/markup-compatibility/2006">
        <mc:Choice Requires="v"/>
        <mc:Fallback>
          <commentPr defaultSize="0" autoFill="0" autoLine="0">
            <anchor>
              <from>
                <xdr:col>6</xdr:col>
                <xdr:colOff>215900</xdr:colOff>
                <xdr:row>42</xdr:row>
                <xdr:rowOff>12700</xdr:rowOff>
              </from>
              <to>
                <xdr:col>15</xdr:col>
                <xdr:colOff>101600</xdr:colOff>
                <xdr:row>49</xdr:row>
                <xdr:rowOff>177800</xdr:rowOff>
              </to>
            </anchor>
          </commentPr>
        </mc:Fallback>
      </mc:AlternateContent>
    </comment>
    <comment ref="L49" authorId="0" shapeId="1096" xr:uid="{B5D306FF-826A-4E32-B16C-4DA8300EB83E}">
      <text>
        <r>
          <rPr>
            <sz val="10"/>
            <color indexed="81"/>
            <rFont val="Tahoma"/>
            <family val="2"/>
          </rPr>
          <t>L'assistant ou l'assistante en soins et santé communautaire sont des professionnels du domaine de la santé. Sous la responsabilité du personnel diplômé, ils ou elles assurent les soins de base et médico-techniques ainsi que la suppléance et l'accompagnement des personnes soignées dans les activités de la vie quotidienne. Ils ou elles peuvent exercer leur travail au domicile de la personne soignée, dans les institutions sanitaires, socio-sanitaires, ou médico-éducatives dans le secteur soins.</t>
        </r>
        <r>
          <rPr>
            <b/>
            <sz val="8"/>
            <color indexed="81"/>
            <rFont val="Tahoma"/>
            <family val="2"/>
          </rPr>
          <t xml:space="preserve">
</t>
        </r>
        <r>
          <rPr>
            <sz val="8"/>
            <color indexed="81"/>
            <rFont val="Tahoma"/>
            <family val="2"/>
          </rPr>
          <t xml:space="preserve">
</t>
        </r>
      </text>
      <mc:AlternateContent xmlns:mc="http://schemas.openxmlformats.org/markup-compatibility/2006">
        <mc:Choice Requires="v"/>
        <mc:Fallback>
          <commentPr defaultSize="0" autoFill="0" autoLine="0">
            <anchor>
              <from>
                <xdr:col>13</xdr:col>
                <xdr:colOff>63500</xdr:colOff>
                <xdr:row>42</xdr:row>
                <xdr:rowOff>88900</xdr:rowOff>
              </from>
              <to>
                <xdr:col>19</xdr:col>
                <xdr:colOff>368300</xdr:colOff>
                <xdr:row>51</xdr:row>
                <xdr:rowOff>25400</xdr:rowOff>
              </to>
            </anchor>
          </commentPr>
        </mc:Fallback>
      </mc:AlternateContent>
    </comment>
    <comment ref="B50" authorId="1" shapeId="1097" xr:uid="{81513779-CE36-4639-A0A9-E5CD1D66AC11}">
      <text>
        <r>
          <rPr>
            <sz val="10"/>
            <color indexed="81"/>
            <rFont val="Tahoma"/>
            <family val="2"/>
          </rPr>
          <t xml:space="preserve">Le ou la physiothérapeute soignent, sur prescription médicale, les patients atteints dans leur santé physique à la suite d'un accident ou d'une maladie. Par différentes techniques thérapeutiques, ils  leur permettent de retrouver la qualité des mouvements de leurs articulations et de leurs muscles, d'utiliser à défaut des moyens auxiliaires de suppléance fonctionnelle, de diminuer la douleur et finalement de reprendre les activités quotidiennes. Les physiothérapeutes prodiguent aussi des conseils dans le cadre d'activités de prévention en santé publique, dans les entreprises (ergonomie, confort de la place de travail), à l'école (éducation posturale), etc. 
</t>
        </r>
        <r>
          <rPr>
            <sz val="8"/>
            <color indexed="81"/>
            <rFont val="Tahoma"/>
            <family val="2"/>
          </rPr>
          <t xml:space="preserve">
</t>
        </r>
      </text>
      <mc:AlternateContent xmlns:mc="http://schemas.openxmlformats.org/markup-compatibility/2006">
        <mc:Choice Requires="v"/>
        <mc:Fallback>
          <commentPr defaultSize="0" autoFill="0" autoLine="0">
            <anchor>
              <from>
                <xdr:col>2</xdr:col>
                <xdr:colOff>139700</xdr:colOff>
                <xdr:row>48</xdr:row>
                <xdr:rowOff>101600</xdr:rowOff>
              </from>
              <to>
                <xdr:col>12</xdr:col>
                <xdr:colOff>114300</xdr:colOff>
                <xdr:row>57</xdr:row>
                <xdr:rowOff>139700</xdr:rowOff>
              </to>
            </anchor>
          </commentPr>
        </mc:Fallback>
      </mc:AlternateContent>
    </comment>
    <comment ref="L50" authorId="3" shapeId="1098" xr:uid="{E1A0520F-196A-47AE-BD6D-86B79189325F}">
      <text>
        <r>
          <rPr>
            <sz val="10"/>
            <color indexed="81"/>
            <rFont val="Tahoma"/>
            <family val="2"/>
          </rPr>
          <t>Le ou la journaliste rassemblent, relatent et commentent des informations liées à des événements d'actualité par le biais de la presse écrite (quotidiens, hebdomadaires, magazines, etc.) ou audiovisuelle (radio, télévision, Internet). Ils rendent l'information la plus accessible et la plus objective possible pour le grand public ou pour un public spécialisé dans les domaines économique, politique, sportif, culturel, etc.</t>
        </r>
        <r>
          <rPr>
            <b/>
            <sz val="10"/>
            <color indexed="81"/>
            <rFont val="Tahoma"/>
            <family val="2"/>
          </rPr>
          <t xml:space="preserve">
</t>
        </r>
      </text>
      <mc:AlternateContent xmlns:mc="http://schemas.openxmlformats.org/markup-compatibility/2006">
        <mc:Choice Requires="v"/>
        <mc:Fallback>
          <commentPr defaultSize="0" autoFill="0" autoLine="0">
            <anchor>
              <from>
                <xdr:col>13</xdr:col>
                <xdr:colOff>63500</xdr:colOff>
                <xdr:row>43</xdr:row>
                <xdr:rowOff>38100</xdr:rowOff>
              </from>
              <to>
                <xdr:col>18</xdr:col>
                <xdr:colOff>330200</xdr:colOff>
                <xdr:row>51</xdr:row>
                <xdr:rowOff>63500</xdr:rowOff>
              </to>
            </anchor>
          </commentPr>
        </mc:Fallback>
      </mc:AlternateContent>
    </comment>
    <comment ref="B51" authorId="1" shapeId="1099" xr:uid="{4913E12C-E3D6-4F4E-A6E1-8EEF4D7D5273}">
      <text>
        <r>
          <rPr>
            <sz val="10"/>
            <color indexed="81"/>
            <rFont val="Tahoma"/>
            <family val="2"/>
          </rPr>
          <t>Le ou la technologue en emballage fabriquent différents types d'emballages (de transport, de stockage, de présentation, de vente), en carton ou en carton ondulé, destinés à des articles commerciaux tels qu'appareils, jeux, produits de nettoyage, denrées alimentaires, médicaments, etc. Ils confectionnent également des articles divers (meubles, objets d'art, boîtes à jouets, etc.) en carton ondulé.</t>
        </r>
        <r>
          <rPr>
            <sz val="8"/>
            <color indexed="81"/>
            <rFont val="Tahoma"/>
            <family val="2"/>
          </rPr>
          <t xml:space="preserve">
</t>
        </r>
      </text>
      <mc:AlternateContent xmlns:mc="http://schemas.openxmlformats.org/markup-compatibility/2006">
        <mc:Choice Requires="v"/>
        <mc:Fallback>
          <commentPr defaultSize="0" autoFill="0" autoLine="0">
            <anchor>
              <from>
                <xdr:col>6</xdr:col>
                <xdr:colOff>215900</xdr:colOff>
                <xdr:row>43</xdr:row>
                <xdr:rowOff>127000</xdr:rowOff>
              </from>
              <to>
                <xdr:col>14</xdr:col>
                <xdr:colOff>406400</xdr:colOff>
                <xdr:row>49</xdr:row>
                <xdr:rowOff>177800</xdr:rowOff>
              </to>
            </anchor>
          </commentPr>
        </mc:Fallback>
      </mc:AlternateContent>
    </comment>
    <comment ref="L51" authorId="0" shapeId="1100" xr:uid="{0B90C03A-1EBC-46F3-836D-005CB416A0A5}">
      <text>
        <r>
          <rPr>
            <sz val="10"/>
            <color indexed="81"/>
            <rFont val="Tahoma"/>
            <family val="2"/>
          </rPr>
          <t xml:space="preserve">Le ou la psychologue sont des professionnels du comportement humain, de la personnalité et des relations interpersonnelles. Ils interviennent dans tous les domaines de la société (éducation, santé, social, travail, sport, etc.) pour préserver, maintenir ou améliorer le bien-être ou la qualité de vie de l'individu, développer ses capacités ou favoriser son intégration sociale. Selon leur spécialisation (pratique clinique, orientation professionnelle, psychologie scolaire, psychologie du travail, etc.), ils utilisent des méthodes d'intervention spécifiques basées sur des approches théoriques variées. </t>
        </r>
        <r>
          <rPr>
            <sz val="8"/>
            <color indexed="81"/>
            <rFont val="Tahoma"/>
            <family val="2"/>
          </rPr>
          <t xml:space="preserve">
</t>
        </r>
      </text>
      <mc:AlternateContent xmlns:mc="http://schemas.openxmlformats.org/markup-compatibility/2006">
        <mc:Choice Requires="v"/>
        <mc:Fallback>
          <commentPr defaultSize="0" autoFill="0" autoLine="0">
            <anchor>
              <from>
                <xdr:col>13</xdr:col>
                <xdr:colOff>63500</xdr:colOff>
                <xdr:row>44</xdr:row>
                <xdr:rowOff>0</xdr:rowOff>
              </from>
              <to>
                <xdr:col>18</xdr:col>
                <xdr:colOff>406400</xdr:colOff>
                <xdr:row>55</xdr:row>
                <xdr:rowOff>63500</xdr:rowOff>
              </to>
            </anchor>
          </commentPr>
        </mc:Fallback>
      </mc:AlternateContent>
    </comment>
    <comment ref="B52" authorId="1" shapeId="1101" xr:uid="{D85C845E-D7A0-4C3E-B869-FEBC2E577618}">
      <text>
        <r>
          <rPr>
            <sz val="10"/>
            <color indexed="81"/>
            <rFont val="Tahoma"/>
            <family val="2"/>
          </rPr>
          <t>Dans le cadre de l'école obligatoire ou du lycée (gymnase ou collège), l'enseignant ou l'enseignante au degré secondaire transmettent à des élèves de 12 à 20 ans des connaissances, une culture et des valeurs en fonction d'objectifs déterminés. Ils sont également chargés de développer leur sensibilité, leur sens critique, leur ouverture au monde et à ses différentes civilisations. Contrairement à leurs collègues des secteurs préscolaire et primaire qui enseignent toutes les branches ou presque, les enseignants secondaires sont spécialisés dans au moins deux matières: français, langues étrangères, histoire, sciences économiques, droit, psychologie, mathématiques, physique, chimie, biologie, etc.</t>
        </r>
        <r>
          <rPr>
            <b/>
            <sz val="8"/>
            <color indexed="81"/>
            <rFont val="Tahoma"/>
            <family val="2"/>
          </rPr>
          <t xml:space="preserve">
</t>
        </r>
        <r>
          <rPr>
            <sz val="8"/>
            <color indexed="81"/>
            <rFont val="Tahoma"/>
            <family val="2"/>
          </rPr>
          <t xml:space="preserve">
</t>
        </r>
      </text>
      <mc:AlternateContent xmlns:mc="http://schemas.openxmlformats.org/markup-compatibility/2006">
        <mc:Choice Requires="v"/>
        <mc:Fallback>
          <commentPr defaultSize="0" autoFill="0" autoLine="0">
            <anchor>
              <from>
                <xdr:col>6</xdr:col>
                <xdr:colOff>215900</xdr:colOff>
                <xdr:row>44</xdr:row>
                <xdr:rowOff>88900</xdr:rowOff>
              </from>
              <to>
                <xdr:col>16</xdr:col>
                <xdr:colOff>698500</xdr:colOff>
                <xdr:row>52</xdr:row>
                <xdr:rowOff>76200</xdr:rowOff>
              </to>
            </anchor>
          </commentPr>
        </mc:Fallback>
      </mc:AlternateContent>
    </comment>
    <comment ref="L52" authorId="1" shapeId="1102" xr:uid="{8FF29858-ACE2-454E-9F64-A4A50F3FF4EE}">
      <text>
        <r>
          <rPr>
            <sz val="10"/>
            <color indexed="81"/>
            <rFont val="Tahoma"/>
            <family val="2"/>
          </rPr>
          <t>Le ou la designer en design mode conçoivent, dessinent et réalisent des collections de vêtements pour hommes, femmes et enfants. Ils proposent des modèles où entrent en compte les goûts supposés des futurs acheteurs (choix des couleurs, des matières et des accessoires tels que bijoux, chapeaux, foulards, chaussures, etc.), l'image de marque de la maison qui les emploie et les exigences techniques de la production en série.</t>
        </r>
        <r>
          <rPr>
            <sz val="8"/>
            <color indexed="81"/>
            <rFont val="Tahoma"/>
            <family val="2"/>
          </rPr>
          <t xml:space="preserve">
</t>
        </r>
      </text>
      <mc:AlternateContent xmlns:mc="http://schemas.openxmlformats.org/markup-compatibility/2006">
        <mc:Choice Requires="v"/>
        <mc:Fallback>
          <commentPr defaultSize="0" autoFill="0" autoLine="0">
            <anchor>
              <from>
                <xdr:col>13</xdr:col>
                <xdr:colOff>304800</xdr:colOff>
                <xdr:row>44</xdr:row>
                <xdr:rowOff>101600</xdr:rowOff>
              </from>
              <to>
                <xdr:col>20</xdr:col>
                <xdr:colOff>139700</xdr:colOff>
                <xdr:row>51</xdr:row>
                <xdr:rowOff>177800</xdr:rowOff>
              </to>
            </anchor>
          </commentPr>
        </mc:Fallback>
      </mc:AlternateContent>
    </comment>
    <comment ref="B53" authorId="0" shapeId="1103" xr:uid="{BBC816F4-1C84-4B99-A24F-6F4A5F524700}">
      <text>
        <r>
          <rPr>
            <sz val="10"/>
            <color indexed="81"/>
            <rFont val="Tahoma"/>
            <family val="2"/>
          </rPr>
          <t>Le coiffeur ou la coiffeuse coupent, traitent, colorent, frisent ou défrisent et coiffent les cheveux des femmes et des hommes selon des modèles particuliers ou suivant les variations de la mode. Ils réalisent des coiffures de style personnalisé selon le visage, la silhouette, le style vestimentaire des clients afin de faire ressortir leur personnalité. Ils appliquent, selon les besoins, des traitements capillaires.</t>
        </r>
        <r>
          <rPr>
            <b/>
            <sz val="8"/>
            <color indexed="81"/>
            <rFont val="Tahoma"/>
            <family val="2"/>
          </rPr>
          <t xml:space="preserve">
</t>
        </r>
      </text>
      <mc:AlternateContent xmlns:mc="http://schemas.openxmlformats.org/markup-compatibility/2006">
        <mc:Choice Requires="v"/>
        <mc:Fallback>
          <commentPr defaultSize="0" autoFill="0" autoLine="0">
            <anchor>
              <from>
                <xdr:col>6</xdr:col>
                <xdr:colOff>215900</xdr:colOff>
                <xdr:row>45</xdr:row>
                <xdr:rowOff>127000</xdr:rowOff>
              </from>
              <to>
                <xdr:col>13</xdr:col>
                <xdr:colOff>368300</xdr:colOff>
                <xdr:row>54</xdr:row>
                <xdr:rowOff>25400</xdr:rowOff>
              </to>
            </anchor>
          </commentPr>
        </mc:Fallback>
      </mc:AlternateContent>
    </comment>
    <comment ref="L53" authorId="0" shapeId="1104" xr:uid="{E11EF90F-384C-4B6D-8CC1-7F3121C091C7}">
      <text>
        <r>
          <rPr>
            <sz val="10"/>
            <color indexed="81"/>
            <rFont val="Arial"/>
            <family val="2"/>
          </rPr>
          <t>Le chef ou la cheffe de vente s'occupent, à partir d'objectifs définis par la direction d'une entreprise et sur la base de statistiques et d'études de marché, de l'organisation et du contrôle des activités liées à la vente. A cette fin, ils établissent des stratégies commerciales et mettent en œuvre des programmes de formation et de motivation de l'équipe de vente. Responsables de la promotion et de la distribution des produits et services, ils suivent régulièrement la réalisation du chiffre d'affaires et s'efforcent d'atteindre les objectifs de l'entreprise afin d'assurer sa rentabilité.</t>
        </r>
        <r>
          <rPr>
            <sz val="8"/>
            <color indexed="81"/>
            <rFont val="Tahoma"/>
            <family val="2"/>
          </rPr>
          <t xml:space="preserve">
</t>
        </r>
      </text>
      <mc:AlternateContent xmlns:mc="http://schemas.openxmlformats.org/markup-compatibility/2006">
        <mc:Choice Requires="v"/>
        <mc:Fallback>
          <commentPr defaultSize="0" autoFill="0" autoLine="0">
            <anchor>
              <from>
                <xdr:col>13</xdr:col>
                <xdr:colOff>63500</xdr:colOff>
                <xdr:row>45</xdr:row>
                <xdr:rowOff>139700</xdr:rowOff>
              </from>
              <to>
                <xdr:col>20</xdr:col>
                <xdr:colOff>177800</xdr:colOff>
                <xdr:row>55</xdr:row>
                <xdr:rowOff>127000</xdr:rowOff>
              </to>
            </anchor>
          </commentPr>
        </mc:Fallback>
      </mc:AlternateContent>
    </comment>
    <comment ref="B54" authorId="0" shapeId="1105" xr:uid="{C7490536-147A-4A38-BA46-F9240E9F554C}">
      <text>
        <r>
          <rPr>
            <sz val="10"/>
            <color indexed="81"/>
            <rFont val="Tahoma"/>
            <family val="2"/>
          </rPr>
          <t xml:space="preserve">L'agent ou l'agente de voyages conseillent au mieux la clientèle en matière de voyages d'agrément ou d'affaires et lui proposent certains produits touristiques (vacances balnéaires, croisières, cures de thalassothérapie), des visites de villes, des circuits touristiques ou des séjours sportifs. Ils tiennent compte de la classe d'âge des intéressés, de leurs goûts et de leur budget. Dans le cadre des voyages d'affaires, ils se chargent, pour les clients, d'une partie ou de la totalité des formalités et des réservations (contrats d'assurance-voyage, titres de transport, chambres d'hôtel, location de voitures, etc.). </t>
        </r>
        <r>
          <rPr>
            <sz val="8"/>
            <color indexed="81"/>
            <rFont val="Tahoma"/>
            <family val="2"/>
          </rPr>
          <t xml:space="preserve">
</t>
        </r>
      </text>
      <mc:AlternateContent xmlns:mc="http://schemas.openxmlformats.org/markup-compatibility/2006">
        <mc:Choice Requires="v"/>
        <mc:Fallback>
          <commentPr defaultSize="0" autoFill="0" autoLine="0">
            <anchor>
              <from>
                <xdr:col>6</xdr:col>
                <xdr:colOff>215900</xdr:colOff>
                <xdr:row>46</xdr:row>
                <xdr:rowOff>88900</xdr:rowOff>
              </from>
              <to>
                <xdr:col>14</xdr:col>
                <xdr:colOff>292100</xdr:colOff>
                <xdr:row>56</xdr:row>
                <xdr:rowOff>63500</xdr:rowOff>
              </to>
            </anchor>
          </commentPr>
        </mc:Fallback>
      </mc:AlternateContent>
    </comment>
    <comment ref="L54" authorId="1" shapeId="1106" xr:uid="{00E2EFC3-CEBC-4CC5-901E-0C0157CEAA5E}">
      <text>
        <r>
          <rPr>
            <sz val="10"/>
            <color indexed="81"/>
            <rFont val="Tahoma"/>
            <family val="2"/>
          </rPr>
          <t>Le ou la spécialiste en protection de l'environnement informent et conseillent les entreprises, les institutions, les administrations et autorités publiques sur la protection de la nature et du paysage lors de mise en place de projets industriels et d'aménagement du territoire. Ils proposent des solutions innovantes pour protéger et valoriser la nature, améliorer le cadre de vie des espèces végétales et animales et protéger la santé des personnes.</t>
        </r>
        <r>
          <rPr>
            <sz val="8"/>
            <color indexed="81"/>
            <rFont val="Tahoma"/>
            <family val="2"/>
          </rPr>
          <t xml:space="preserve">
</t>
        </r>
      </text>
      <mc:AlternateContent xmlns:mc="http://schemas.openxmlformats.org/markup-compatibility/2006">
        <mc:Choice Requires="v"/>
        <mc:Fallback>
          <commentPr defaultSize="0" autoFill="0" autoLine="0">
            <anchor>
              <from>
                <xdr:col>13</xdr:col>
                <xdr:colOff>304800</xdr:colOff>
                <xdr:row>46</xdr:row>
                <xdr:rowOff>25400</xdr:rowOff>
              </from>
              <to>
                <xdr:col>21</xdr:col>
                <xdr:colOff>101600</xdr:colOff>
                <xdr:row>53</xdr:row>
                <xdr:rowOff>114300</xdr:rowOff>
              </to>
            </anchor>
          </commentPr>
        </mc:Fallback>
      </mc:AlternateContent>
    </comment>
    <comment ref="B55" authorId="0" shapeId="1107" xr:uid="{33C4C6A7-16FA-4438-B256-DF59F1B62F9D}">
      <text>
        <r>
          <rPr>
            <sz val="10"/>
            <color indexed="81"/>
            <rFont val="Tahoma"/>
            <family val="2"/>
          </rPr>
          <t xml:space="preserve">Le professionnel ou la professionnelle du cheval prodiguent des soins aux chevaux de sport, de loisir ou d'élevage et entretiennent les installations et les écuries. Selon leur spécialisation, ils montent et entraînent les animaux,  participent à des compétitions et dispensent des leçons d'équitation. Passionnés de chevaux, ces professionnels veillent à leur état de santé, signalent tout comportement anormal et les font travailler dans le respect de la loi sur la protection des animaux.
</t>
        </r>
        <r>
          <rPr>
            <sz val="8"/>
            <color indexed="81"/>
            <rFont val="Tahoma"/>
            <family val="2"/>
          </rPr>
          <t xml:space="preserve">
</t>
        </r>
      </text>
      <mc:AlternateContent xmlns:mc="http://schemas.openxmlformats.org/markup-compatibility/2006">
        <mc:Choice Requires="v"/>
        <mc:Fallback>
          <commentPr defaultSize="0" autoFill="0" autoLine="0">
            <anchor>
              <from>
                <xdr:col>6</xdr:col>
                <xdr:colOff>215900</xdr:colOff>
                <xdr:row>47</xdr:row>
                <xdr:rowOff>50800</xdr:rowOff>
              </from>
              <to>
                <xdr:col>14</xdr:col>
                <xdr:colOff>38100</xdr:colOff>
                <xdr:row>55</xdr:row>
                <xdr:rowOff>38100</xdr:rowOff>
              </to>
            </anchor>
          </commentPr>
        </mc:Fallback>
      </mc:AlternateContent>
    </comment>
    <comment ref="L55" authorId="1" shapeId="1108" xr:uid="{FBCC0EF5-B99B-44E5-86E6-E621DCC059D8}">
      <text>
        <r>
          <rPr>
            <sz val="10"/>
            <color indexed="81"/>
            <rFont val="Tahoma"/>
            <family val="2"/>
          </rPr>
          <t>Les économistes d'entreprise HES en hôtellerie et professions de l'accueil sont des spécialistes du secteur hôtelier et du tourisme. Ils gèrent, organisent, créent et développent différentes entités destinées à l'accueil, l'hébergement ou la restauration de vacanciers, festivaliers, congressistes, personnes en voyage d'affaire. C'est une fonction à multiples facettes qui varie selon les responsabilités qui lui sont attribuées, la taille et la structure de l'entreprise.</t>
        </r>
        <r>
          <rPr>
            <sz val="8"/>
            <color indexed="81"/>
            <rFont val="Tahoma"/>
            <family val="2"/>
          </rPr>
          <t xml:space="preserve">
</t>
        </r>
      </text>
      <mc:AlternateContent xmlns:mc="http://schemas.openxmlformats.org/markup-compatibility/2006">
        <mc:Choice Requires="v"/>
        <mc:Fallback>
          <commentPr defaultSize="0" autoFill="0" autoLine="0">
            <anchor>
              <from>
                <xdr:col>13</xdr:col>
                <xdr:colOff>304800</xdr:colOff>
                <xdr:row>46</xdr:row>
                <xdr:rowOff>177800</xdr:rowOff>
              </from>
              <to>
                <xdr:col>22</xdr:col>
                <xdr:colOff>12700</xdr:colOff>
                <xdr:row>55</xdr:row>
                <xdr:rowOff>101600</xdr:rowOff>
              </to>
            </anchor>
          </commentPr>
        </mc:Fallback>
      </mc:AlternateContent>
    </comment>
    <comment ref="B56" authorId="1" shapeId="1109" xr:uid="{043FC1F7-6108-42D0-B800-6C57A96143F5}">
      <text>
        <r>
          <rPr>
            <sz val="10"/>
            <color indexed="81"/>
            <rFont val="Tahoma"/>
            <family val="2"/>
          </rPr>
          <t>L'ingénieur ou l'ingénieure en technologie alimentaire créent de nouveaux aliments (produits laitiers, produits carnés, biscuits, boissons, etc.) ou améliorent ceux qui existent en tenant compte des aspects nutritionnels, gustatifs, économiques, écologiques, etc. Ils mettent au point des procédés de fabrication et de conservation des aliments. Par des analyses régulières, ils assurent la qualité des produits et le respect des règles d’hygiène.</t>
        </r>
        <r>
          <rPr>
            <sz val="8"/>
            <color indexed="81"/>
            <rFont val="Tahoma"/>
            <family val="2"/>
          </rPr>
          <t xml:space="preserve">
</t>
        </r>
      </text>
      <mc:AlternateContent xmlns:mc="http://schemas.openxmlformats.org/markup-compatibility/2006">
        <mc:Choice Requires="v"/>
        <mc:Fallback>
          <commentPr defaultSize="0" autoFill="0" autoLine="0">
            <anchor>
              <from>
                <xdr:col>6</xdr:col>
                <xdr:colOff>215900</xdr:colOff>
                <xdr:row>47</xdr:row>
                <xdr:rowOff>114300</xdr:rowOff>
              </from>
              <to>
                <xdr:col>14</xdr:col>
                <xdr:colOff>76200</xdr:colOff>
                <xdr:row>54</xdr:row>
                <xdr:rowOff>165100</xdr:rowOff>
              </to>
            </anchor>
          </commentPr>
        </mc:Fallback>
      </mc:AlternateContent>
    </comment>
    <comment ref="L56" authorId="0" shapeId="1110" xr:uid="{F6D71E9B-D021-4EFD-8BDC-8C8D628842B4}">
      <text>
        <r>
          <rPr>
            <sz val="10"/>
            <color indexed="81"/>
            <rFont val="Tahoma"/>
            <family val="2"/>
          </rPr>
          <t>L'enseignant ou l'enseignante de musique transmettent à des enfants, des jeunes ou des adultes les connaissances nécessaires à la compréhension théorique de la musique et à la maîtrise d'un instrument de musique ou du chant. Bénéficiant eux-mêmes d'une formation professionnelle de musicien ou de chanteur, les enseignants de musique connaissent les exigences techniques et pédagogiques indispensables à l'enseignement.</t>
        </r>
        <r>
          <rPr>
            <sz val="8"/>
            <color indexed="81"/>
            <rFont val="Tahoma"/>
            <family val="2"/>
          </rPr>
          <t xml:space="preserve">
</t>
        </r>
      </text>
      <mc:AlternateContent xmlns:mc="http://schemas.openxmlformats.org/markup-compatibility/2006">
        <mc:Choice Requires="v"/>
        <mc:Fallback>
          <commentPr defaultSize="0" autoFill="0" autoLine="0">
            <anchor>
              <from>
                <xdr:col>13</xdr:col>
                <xdr:colOff>63500</xdr:colOff>
                <xdr:row>48</xdr:row>
                <xdr:rowOff>12700</xdr:rowOff>
              </from>
              <to>
                <xdr:col>19</xdr:col>
                <xdr:colOff>304800</xdr:colOff>
                <xdr:row>55</xdr:row>
                <xdr:rowOff>101600</xdr:rowOff>
              </to>
            </anchor>
          </commentPr>
        </mc:Fallback>
      </mc:AlternateContent>
    </comment>
    <comment ref="B57" authorId="1" shapeId="1111" xr:uid="{11CDADDC-C8D8-4A27-821A-D1CC00654141}">
      <text>
        <r>
          <rPr>
            <sz val="10"/>
            <color indexed="81"/>
            <rFont val="Tahoma"/>
            <family val="2"/>
          </rPr>
          <t>Les architectes d'intérieur conçoivent et créent des espaces architecturaux et proposent l'aménagement de lieux fonctionnels et esthétiques, aussi bien pour l'habitation familiale que pour le commerce, l'industrie, la restauration ou les loisirs. Ils interviennent aussi dans la transformation d'immeubles anciens. Ils modifient ou créent des équipements (stands, expositions), du mobilier, des objets et des accessoires pour l'habitat individuel ou professionnel. Ils participent à des projets d'aménagement urbain et d'espaces publics.</t>
        </r>
        <r>
          <rPr>
            <sz val="8"/>
            <color indexed="81"/>
            <rFont val="Tahoma"/>
            <family val="2"/>
          </rPr>
          <t xml:space="preserve">
</t>
        </r>
      </text>
      <mc:AlternateContent xmlns:mc="http://schemas.openxmlformats.org/markup-compatibility/2006">
        <mc:Choice Requires="v"/>
        <mc:Fallback>
          <commentPr defaultSize="0" autoFill="0" autoLine="0">
            <anchor>
              <from>
                <xdr:col>6</xdr:col>
                <xdr:colOff>215900</xdr:colOff>
                <xdr:row>48</xdr:row>
                <xdr:rowOff>101600</xdr:rowOff>
              </from>
              <to>
                <xdr:col>15</xdr:col>
                <xdr:colOff>254000</xdr:colOff>
                <xdr:row>55</xdr:row>
                <xdr:rowOff>0</xdr:rowOff>
              </to>
            </anchor>
          </commentPr>
        </mc:Fallback>
      </mc:AlternateContent>
    </comment>
    <comment ref="L57" authorId="1" shapeId="1112" xr:uid="{CC9DD225-08BD-4C4C-B0FD-4CDB0C353A97}">
      <text>
        <r>
          <rPr>
            <sz val="10"/>
            <color indexed="81"/>
            <rFont val="Tahoma"/>
            <family val="2"/>
          </rPr>
          <t>Les architectes conçoivent, rénovent et transforment des bâtiments résidentiels (appartements, villas, chalets, etc.), commerciaux, administratifs ou industriels. Ils élaborent et proposent des projets de construction qui répondent aux aspirations et aux besoins de la clientèle. Ils interviennent à tous les stades d'un projet, depuis la conception d'un bâtiment jusqu'à la fin des travaux en tenant compte des contraintes techniques, des coûts et des délais d'exécution.</t>
        </r>
        <r>
          <rPr>
            <sz val="8"/>
            <color indexed="81"/>
            <rFont val="Tahoma"/>
            <family val="2"/>
          </rPr>
          <t xml:space="preserve">
</t>
        </r>
      </text>
      <mc:AlternateContent xmlns:mc="http://schemas.openxmlformats.org/markup-compatibility/2006">
        <mc:Choice Requires="v"/>
        <mc:Fallback>
          <commentPr defaultSize="0" autoFill="0" autoLine="0">
            <anchor>
              <from>
                <xdr:col>13</xdr:col>
                <xdr:colOff>304800</xdr:colOff>
                <xdr:row>48</xdr:row>
                <xdr:rowOff>76200</xdr:rowOff>
              </from>
              <to>
                <xdr:col>20</xdr:col>
                <xdr:colOff>25400</xdr:colOff>
                <xdr:row>57</xdr:row>
                <xdr:rowOff>50800</xdr:rowOff>
              </to>
            </anchor>
          </commentPr>
        </mc:Fallback>
      </mc:AlternateContent>
    </comment>
    <comment ref="B58" authorId="1" shapeId="1113" xr:uid="{4DB93716-63E3-4C99-972F-B69CF1D8852D}">
      <text>
        <r>
          <rPr>
            <sz val="10"/>
            <color indexed="81"/>
            <rFont val="Arial"/>
            <family val="2"/>
          </rPr>
          <t>Le technicien ou la technicienne en conduite de travaux assurent la mise en œuvre, la conduite et la gestion d'un ou de plusieurs projets de construction. Ils organisent les chantiers du bâtiment, du génie civil ou des aménagements paysagers, et sont chargés de planifier et de contrôler les tâches accomplies par les différents corps de métiers engagés (maçons, constructeurs de routes, installateurs en chauffage, installateurs-électriciens, carreleurs, horticulteurs-paysagers, etc.). Ils veillent à la coordination, à l'avancement et à la qualité des travaux.</t>
        </r>
        <r>
          <rPr>
            <sz val="8"/>
            <color indexed="81"/>
            <rFont val="Tahoma"/>
            <family val="2"/>
          </rPr>
          <t xml:space="preserve">
</t>
        </r>
      </text>
      <mc:AlternateContent xmlns:mc="http://schemas.openxmlformats.org/markup-compatibility/2006">
        <mc:Choice Requires="v"/>
        <mc:Fallback>
          <commentPr defaultSize="0" autoFill="0" autoLine="0">
            <anchor>
              <from>
                <xdr:col>6</xdr:col>
                <xdr:colOff>215900</xdr:colOff>
                <xdr:row>49</xdr:row>
                <xdr:rowOff>139700</xdr:rowOff>
              </from>
              <to>
                <xdr:col>15</xdr:col>
                <xdr:colOff>38100</xdr:colOff>
                <xdr:row>59</xdr:row>
                <xdr:rowOff>50800</xdr:rowOff>
              </to>
            </anchor>
          </commentPr>
        </mc:Fallback>
      </mc:AlternateContent>
    </comment>
    <comment ref="L58" authorId="1" shapeId="1114" xr:uid="{D802466A-C478-48D0-9F06-7EAB76E687A7}">
      <text>
        <r>
          <rPr>
            <sz val="10"/>
            <color indexed="81"/>
            <rFont val="Tahoma"/>
            <family val="2"/>
          </rPr>
          <t xml:space="preserve">Le ou la volcanologue sont des géologues spécialisés dans l'étude des volcans, de leurs laves et de leurs gaz. Ils tentent de comprendre l'origine des magmas et les facteurs qui déclenchent les éruptions. L'observation permanente de volcans actifs leur permet de décrypter les signes précurseurs d'un "réveil" et de protéger les populations gravitant à proximité.
</t>
        </r>
        <r>
          <rPr>
            <sz val="8"/>
            <color indexed="81"/>
            <rFont val="Tahoma"/>
            <family val="2"/>
          </rPr>
          <t xml:space="preserve">
</t>
        </r>
      </text>
      <mc:AlternateContent xmlns:mc="http://schemas.openxmlformats.org/markup-compatibility/2006">
        <mc:Choice Requires="v"/>
        <mc:Fallback>
          <commentPr defaultSize="0" autoFill="0" autoLine="0">
            <anchor>
              <from>
                <xdr:col>13</xdr:col>
                <xdr:colOff>304800</xdr:colOff>
                <xdr:row>49</xdr:row>
                <xdr:rowOff>127000</xdr:rowOff>
              </from>
              <to>
                <xdr:col>19</xdr:col>
                <xdr:colOff>342900</xdr:colOff>
                <xdr:row>56</xdr:row>
                <xdr:rowOff>177800</xdr:rowOff>
              </to>
            </anchor>
          </commentPr>
        </mc:Fallback>
      </mc:AlternateContent>
    </comment>
    <comment ref="B61" authorId="1" shapeId="1115" xr:uid="{178BEC0F-494A-4F11-A734-97BEA65213A8}">
      <text>
        <r>
          <rPr>
            <sz val="10"/>
            <color indexed="81"/>
            <rFont val="Tahoma"/>
            <family val="2"/>
          </rPr>
          <t>Le ou la spécialiste en ressources humaines sont chargés des différents aspects de la gestion du personnel au sein de l'entreprise où ils sont actifs: sélection, recrutement, formation, rémunération, etc. Ils peuvent également se spécialiser dans le conseil en personnel et être des intermédiaires entre des entreprises qui cherchent du personnel, fixe ou temporaire, et les personnes à la recherche d'un emploi; dans ce cas, ils sont démarcheurs et recruteurs à la fois.</t>
        </r>
        <r>
          <rPr>
            <sz val="8"/>
            <color indexed="81"/>
            <rFont val="Tahoma"/>
            <family val="2"/>
          </rPr>
          <t xml:space="preserve">
</t>
        </r>
      </text>
      <mc:AlternateContent xmlns:mc="http://schemas.openxmlformats.org/markup-compatibility/2006">
        <mc:Choice Requires="v"/>
        <mc:Fallback>
          <commentPr defaultSize="0" autoFill="0" autoLine="0">
            <anchor>
              <from>
                <xdr:col>2</xdr:col>
                <xdr:colOff>139700</xdr:colOff>
                <xdr:row>59</xdr:row>
                <xdr:rowOff>127000</xdr:rowOff>
              </from>
              <to>
                <xdr:col>12</xdr:col>
                <xdr:colOff>12700</xdr:colOff>
                <xdr:row>66</xdr:row>
                <xdr:rowOff>139700</xdr:rowOff>
              </to>
            </anchor>
          </commentPr>
        </mc:Fallback>
      </mc:AlternateContent>
    </comment>
    <comment ref="L61" authorId="1" shapeId="1116" xr:uid="{38EFE8F0-33AC-48A4-BA59-C5C383A9F159}">
      <text>
        <r>
          <rPr>
            <sz val="10"/>
            <color indexed="81"/>
            <rFont val="Tahoma"/>
            <family val="2"/>
          </rPr>
          <t>Le télématicien ou la télématicienne sont des spécialistes des réseaux de télécommunications servis par des moyens informatiques. Ils installent, programment, entretiennent et réparent des systèmes de communication et d'échange de données (téléphones, visiophones, scanner, fax, réseaux d'ordinateurs).</t>
        </r>
        <r>
          <rPr>
            <sz val="8"/>
            <color indexed="81"/>
            <rFont val="Tahoma"/>
            <family val="2"/>
          </rPr>
          <t xml:space="preserve">
</t>
        </r>
      </text>
      <mc:AlternateContent xmlns:mc="http://schemas.openxmlformats.org/markup-compatibility/2006">
        <mc:Choice Requires="v"/>
        <mc:Fallback>
          <commentPr defaultSize="0" autoFill="0" autoLine="0">
            <anchor>
              <from>
                <xdr:col>12</xdr:col>
                <xdr:colOff>139700</xdr:colOff>
                <xdr:row>59</xdr:row>
                <xdr:rowOff>127000</xdr:rowOff>
              </from>
              <to>
                <xdr:col>17</xdr:col>
                <xdr:colOff>381000</xdr:colOff>
                <xdr:row>66</xdr:row>
                <xdr:rowOff>139700</xdr:rowOff>
              </to>
            </anchor>
          </commentPr>
        </mc:Fallback>
      </mc:AlternateContent>
    </comment>
    <comment ref="B62" authorId="1" shapeId="1117" xr:uid="{04033A4C-72B1-4F6B-9217-3B9CAFB973C0}">
      <text>
        <r>
          <rPr>
            <sz val="10"/>
            <color indexed="81"/>
            <rFont val="Tahoma"/>
            <family val="2"/>
          </rPr>
          <t>L'électronicien ou l'électronicienne en multimédia installent, entretiennent et réparent des appareils de l'électronique de divertissement et du domaine Home Office (logiciels et matériel informatique). Les appareils peuvent être un téléviseur, un ordinateur, une imprimante, un scanner, un modem, un lecteur-enregistreur DVD, un caméscope, un appareil photo numérique, un système de vidéo-surveillance, etc. Les installations de réception terrestre et satellite et la distribution de signaux audio, vidéo et de données sont aussi assumées par les professionnels du multimédia.</t>
        </r>
        <r>
          <rPr>
            <sz val="8"/>
            <color indexed="81"/>
            <rFont val="Tahoma"/>
            <family val="2"/>
          </rPr>
          <t xml:space="preserve">
</t>
        </r>
      </text>
      <mc:AlternateContent xmlns:mc="http://schemas.openxmlformats.org/markup-compatibility/2006">
        <mc:Choice Requires="v"/>
        <mc:Fallback>
          <commentPr defaultSize="0" autoFill="0" autoLine="0">
            <anchor>
              <from>
                <xdr:col>6</xdr:col>
                <xdr:colOff>215900</xdr:colOff>
                <xdr:row>53</xdr:row>
                <xdr:rowOff>38100</xdr:rowOff>
              </from>
              <to>
                <xdr:col>14</xdr:col>
                <xdr:colOff>266700</xdr:colOff>
                <xdr:row>62</xdr:row>
                <xdr:rowOff>38100</xdr:rowOff>
              </to>
            </anchor>
          </commentPr>
        </mc:Fallback>
      </mc:AlternateContent>
    </comment>
    <comment ref="L62" authorId="1" shapeId="1118" xr:uid="{A76FE722-87A4-45F9-AD4A-34E22E3F8548}">
      <text>
        <r>
          <rPr>
            <sz val="10"/>
            <color indexed="81"/>
            <rFont val="Tahoma"/>
            <family val="2"/>
          </rPr>
          <t>Le réalisateur ou la réalisatrice de films assument la responsabilité de l'ensemble de la création d'un produit audiovisuel (film ou émission de télévision) depuis la préparation (scénario) jusqu'à son achèvement (montage) et sa diffusion. Ils déterminent le style du film et se chargent d'élaborer la narration d'un sujet ou de développer un original avec un auteur. Responsables de la création artistique et des choix techniques de toutes les opérations, ils dirigent l'ensemble du travail selon leur vision du contenu et leur manière de traiter le projet.</t>
        </r>
        <r>
          <rPr>
            <sz val="8"/>
            <color indexed="81"/>
            <rFont val="Tahoma"/>
            <family val="2"/>
          </rPr>
          <t xml:space="preserve">
</t>
        </r>
      </text>
      <mc:AlternateContent xmlns:mc="http://schemas.openxmlformats.org/markup-compatibility/2006">
        <mc:Choice Requires="v"/>
        <mc:Fallback>
          <commentPr defaultSize="0" autoFill="0" autoLine="0">
            <anchor>
              <from>
                <xdr:col>13</xdr:col>
                <xdr:colOff>304800</xdr:colOff>
                <xdr:row>53</xdr:row>
                <xdr:rowOff>38100</xdr:rowOff>
              </from>
              <to>
                <xdr:col>20</xdr:col>
                <xdr:colOff>139700</xdr:colOff>
                <xdr:row>62</xdr:row>
                <xdr:rowOff>190500</xdr:rowOff>
              </to>
            </anchor>
          </commentPr>
        </mc:Fallback>
      </mc:AlternateContent>
    </comment>
    <comment ref="B63" authorId="1" shapeId="1119" xr:uid="{AAD16D48-9C99-482D-AC4C-ECCA76430F46}">
      <text>
        <r>
          <rPr>
            <sz val="10"/>
            <color indexed="81"/>
            <rFont val="Tahoma"/>
            <family val="2"/>
          </rPr>
          <t>L'ingénieur ou l'ingénieure HES en informatique participent à l'étude, au développement, à la réalisation et à la maintenance de systèmes informatiques dans leurs composants logiciels et matériels. Leurs compétences leur permettent d'aborder les problèmes traitant du contrôle de processus (industriels, communication, etc.), du traitement des données, de la transmission d'informations, etc., en appliquant des méthodes rigoureuses de fonctionnement.</t>
        </r>
        <r>
          <rPr>
            <sz val="8"/>
            <color indexed="81"/>
            <rFont val="Tahoma"/>
            <family val="2"/>
          </rPr>
          <t xml:space="preserve">
</t>
        </r>
      </text>
      <mc:AlternateContent xmlns:mc="http://schemas.openxmlformats.org/markup-compatibility/2006">
        <mc:Choice Requires="v"/>
        <mc:Fallback>
          <commentPr defaultSize="0" autoFill="0" autoLine="0">
            <anchor>
              <from>
                <xdr:col>6</xdr:col>
                <xdr:colOff>215900</xdr:colOff>
                <xdr:row>54</xdr:row>
                <xdr:rowOff>0</xdr:rowOff>
              </from>
              <to>
                <xdr:col>14</xdr:col>
                <xdr:colOff>114300</xdr:colOff>
                <xdr:row>61</xdr:row>
                <xdr:rowOff>165100</xdr:rowOff>
              </to>
            </anchor>
          </commentPr>
        </mc:Fallback>
      </mc:AlternateContent>
    </comment>
    <comment ref="L63" authorId="1" shapeId="1120" xr:uid="{960D6564-D3CC-464E-91C7-64CC12567F36}">
      <text>
        <r>
          <rPr>
            <sz val="10"/>
            <color indexed="81"/>
            <rFont val="Tahoma"/>
            <family val="2"/>
          </rPr>
          <t>Le ou la pilote de locomotive conduisent des trains qui transportent des passagers (mécanicien-ne en trafic voyageurs) ou des marchandises (mécanicien-ne cargo). Ils se conforment aux règles de sécurité (observation des instruments de contrôle et de la signalisation) et respectent les horaires propres à leur convoi (trains directs ou régionaux, trains de marchandises, etc.).</t>
        </r>
        <r>
          <rPr>
            <sz val="8"/>
            <color indexed="81"/>
            <rFont val="Tahoma"/>
            <family val="2"/>
          </rPr>
          <t xml:space="preserve">
</t>
        </r>
      </text>
      <mc:AlternateContent xmlns:mc="http://schemas.openxmlformats.org/markup-compatibility/2006">
        <mc:Choice Requires="v"/>
        <mc:Fallback>
          <commentPr defaultSize="0" autoFill="0" autoLine="0">
            <anchor>
              <from>
                <xdr:col>13</xdr:col>
                <xdr:colOff>304800</xdr:colOff>
                <xdr:row>54</xdr:row>
                <xdr:rowOff>0</xdr:rowOff>
              </from>
              <to>
                <xdr:col>19</xdr:col>
                <xdr:colOff>228600</xdr:colOff>
                <xdr:row>61</xdr:row>
                <xdr:rowOff>38100</xdr:rowOff>
              </to>
            </anchor>
          </commentPr>
        </mc:Fallback>
      </mc:AlternateContent>
    </comment>
    <comment ref="B64" authorId="1" shapeId="1121" xr:uid="{558FC062-F779-455C-A479-C31B52CF9C87}">
      <text>
        <r>
          <rPr>
            <sz val="10"/>
            <color indexed="81"/>
            <rFont val="Tahoma"/>
            <family val="2"/>
          </rPr>
          <t xml:space="preserve">L'ingénieur ou l'ingénieure en génie mécanique conçoivent et créent des machines, instruments, appareils et systèmes mécaniques indispensables à l'évolution de tous les secteurs de l'économie: transports, génie médical, industries des machines, alimentaire, chimique, électrique, etc.
En prise directe avec la production industrielle, les ingénieurs en génie mécanique ont pour objectif le développement de processus à des coûts de fabrication les plus économiques.
</t>
        </r>
        <r>
          <rPr>
            <sz val="8"/>
            <color indexed="81"/>
            <rFont val="Tahoma"/>
            <family val="2"/>
          </rPr>
          <t xml:space="preserve">
</t>
        </r>
      </text>
      <mc:AlternateContent xmlns:mc="http://schemas.openxmlformats.org/markup-compatibility/2006">
        <mc:Choice Requires="v"/>
        <mc:Fallback>
          <commentPr defaultSize="0" autoFill="0" autoLine="0">
            <anchor>
              <from>
                <xdr:col>6</xdr:col>
                <xdr:colOff>215900</xdr:colOff>
                <xdr:row>54</xdr:row>
                <xdr:rowOff>165100</xdr:rowOff>
              </from>
              <to>
                <xdr:col>15</xdr:col>
                <xdr:colOff>25400</xdr:colOff>
                <xdr:row>62</xdr:row>
                <xdr:rowOff>101600</xdr:rowOff>
              </to>
            </anchor>
          </commentPr>
        </mc:Fallback>
      </mc:AlternateContent>
    </comment>
    <comment ref="L64" authorId="1" shapeId="1122" xr:uid="{5768C502-7488-42F8-BEF4-546C8E0E66FC}">
      <text>
        <r>
          <rPr>
            <sz val="10"/>
            <color indexed="81"/>
            <rFont val="Tahoma"/>
            <family val="2"/>
          </rPr>
          <t>Le technicien ou la technicienne en radiologie médicale (TRM) réalisent des images du corps humain au moyen de différentes méthodes, pour offrir aux médecins les informations nécessaires à établir un diagnostic. Ils appliquent également des traitements thérapeutiques.</t>
        </r>
        <r>
          <rPr>
            <sz val="8"/>
            <color indexed="81"/>
            <rFont val="Tahoma"/>
            <family val="2"/>
          </rPr>
          <t xml:space="preserve">
</t>
        </r>
      </text>
      <mc:AlternateContent xmlns:mc="http://schemas.openxmlformats.org/markup-compatibility/2006">
        <mc:Choice Requires="v"/>
        <mc:Fallback>
          <commentPr defaultSize="0" autoFill="0" autoLine="0">
            <anchor>
              <from>
                <xdr:col>13</xdr:col>
                <xdr:colOff>304800</xdr:colOff>
                <xdr:row>54</xdr:row>
                <xdr:rowOff>165100</xdr:rowOff>
              </from>
              <to>
                <xdr:col>19</xdr:col>
                <xdr:colOff>76200</xdr:colOff>
                <xdr:row>60</xdr:row>
                <xdr:rowOff>139700</xdr:rowOff>
              </to>
            </anchor>
          </commentPr>
        </mc:Fallback>
      </mc:AlternateContent>
    </comment>
    <comment ref="B65" authorId="1" shapeId="1123" xr:uid="{1A80CAC2-B30D-485F-93A2-1845A3BEF13C}">
      <text>
        <r>
          <rPr>
            <sz val="10"/>
            <color indexed="81"/>
            <rFont val="Tahoma"/>
            <family val="2"/>
          </rPr>
          <t>L'ambulancier ou l'ambulancière assurent les soins préhospitaliers d'urgence de façon autonome, ou en collaboration avec d'autres professionnels de la santé et du sauvetage. Placés sous la responsabilité d'un médecin pour tout acte médical, les ambulanciers s'occupent de patients en situation d'urgence ou transportent ceux qui ne peuvent rejoindre un centre de soins par leurs propres moyens.</t>
        </r>
        <r>
          <rPr>
            <sz val="8"/>
            <color indexed="81"/>
            <rFont val="Tahoma"/>
            <family val="2"/>
          </rPr>
          <t xml:space="preserve">
</t>
        </r>
      </text>
      <mc:AlternateContent xmlns:mc="http://schemas.openxmlformats.org/markup-compatibility/2006">
        <mc:Choice Requires="v"/>
        <mc:Fallback>
          <commentPr defaultSize="0" autoFill="0" autoLine="0">
            <anchor>
              <from>
                <xdr:col>6</xdr:col>
                <xdr:colOff>215900</xdr:colOff>
                <xdr:row>55</xdr:row>
                <xdr:rowOff>127000</xdr:rowOff>
              </from>
              <to>
                <xdr:col>13</xdr:col>
                <xdr:colOff>228600</xdr:colOff>
                <xdr:row>63</xdr:row>
                <xdr:rowOff>139700</xdr:rowOff>
              </to>
            </anchor>
          </commentPr>
        </mc:Fallback>
      </mc:AlternateContent>
    </comment>
    <comment ref="L65" authorId="1" shapeId="1124" xr:uid="{3F91D4BF-800E-4AC1-B662-28F5718CDBEE}">
      <text>
        <r>
          <rPr>
            <sz val="10"/>
            <color indexed="81"/>
            <rFont val="Tahoma"/>
            <family val="2"/>
          </rPr>
          <t>Les interprètes de conférence servent d'intermédiaires entre les hommes, les organisations, les entreprises, les gouvernements ou les institutions de pays ou de régions de langues différentes pour leur permettre de communiquer oralement. Ils restituent verbalement dans leur langue maternelle, simultanément ou consécutivement, un discours, une conférence ou un texte lu.</t>
        </r>
        <r>
          <rPr>
            <sz val="8"/>
            <color indexed="81"/>
            <rFont val="Tahoma"/>
            <family val="2"/>
          </rPr>
          <t xml:space="preserve">
</t>
        </r>
      </text>
      <mc:AlternateContent xmlns:mc="http://schemas.openxmlformats.org/markup-compatibility/2006">
        <mc:Choice Requires="v"/>
        <mc:Fallback>
          <commentPr defaultSize="0" autoFill="0" autoLine="0">
            <anchor>
              <from>
                <xdr:col>13</xdr:col>
                <xdr:colOff>304800</xdr:colOff>
                <xdr:row>55</xdr:row>
                <xdr:rowOff>127000</xdr:rowOff>
              </from>
              <to>
                <xdr:col>19</xdr:col>
                <xdr:colOff>342900</xdr:colOff>
                <xdr:row>63</xdr:row>
                <xdr:rowOff>177800</xdr:rowOff>
              </to>
            </anchor>
          </commentPr>
        </mc:Fallback>
      </mc:AlternateContent>
    </comment>
    <comment ref="B66" authorId="1" shapeId="1125" xr:uid="{D02B5DBD-3F06-402B-B5AC-B05B9C6D1348}">
      <text>
        <r>
          <rPr>
            <sz val="10"/>
            <color indexed="81"/>
            <rFont val="Tahoma"/>
            <family val="2"/>
          </rPr>
          <t>Le traducteur ou la traductrice servent d'intermédiaires entre les hommes, les organisations, les entreprises, les gouvernements ou les institutions de pays ou de régions de langues différentes pour leur permettre de communiquer par écrit. Les mandats qui leur sont confiés sont très divers: documents de relations publiques, procès-verbaux de conférence, exposés économiques ou textes à caractère technique ou scientifique, communiqués de presse, textes littéraires ou synchronisation pour le cinéma.</t>
        </r>
        <r>
          <rPr>
            <sz val="8"/>
            <color indexed="81"/>
            <rFont val="Tahoma"/>
            <family val="2"/>
          </rPr>
          <t xml:space="preserve">
</t>
        </r>
      </text>
      <mc:AlternateContent xmlns:mc="http://schemas.openxmlformats.org/markup-compatibility/2006">
        <mc:Choice Requires="v"/>
        <mc:Fallback>
          <commentPr defaultSize="0" autoFill="0" autoLine="0">
            <anchor>
              <from>
                <xdr:col>6</xdr:col>
                <xdr:colOff>215900</xdr:colOff>
                <xdr:row>56</xdr:row>
                <xdr:rowOff>88900</xdr:rowOff>
              </from>
              <to>
                <xdr:col>14</xdr:col>
                <xdr:colOff>190500</xdr:colOff>
                <xdr:row>64</xdr:row>
                <xdr:rowOff>101600</xdr:rowOff>
              </to>
            </anchor>
          </commentPr>
        </mc:Fallback>
      </mc:AlternateContent>
    </comment>
    <comment ref="L66" authorId="1" shapeId="1126" xr:uid="{F5ECC3B9-89EA-4D63-A905-EB3629311D9E}">
      <text>
        <r>
          <rPr>
            <sz val="10"/>
            <color indexed="81"/>
            <rFont val="Tahoma"/>
            <family val="2"/>
          </rPr>
          <t>L'historien ou l'historienne recherchent et analysent divers documents dans le but de reconstituer et de comprendre les faits sociaux, économiques ou politiques qui ont marqué un peuple ou une collectivité au cours d'une période déterminée de son passé. Ils établissent des comparaisons entre l'époque contemporaine et le passé afin de mettre en évidence les causes et les conséquences des différentes évolutions.</t>
        </r>
        <r>
          <rPr>
            <sz val="8"/>
            <color indexed="81"/>
            <rFont val="Tahoma"/>
            <family val="2"/>
          </rPr>
          <t xml:space="preserve">
</t>
        </r>
      </text>
      <mc:AlternateContent xmlns:mc="http://schemas.openxmlformats.org/markup-compatibility/2006">
        <mc:Choice Requires="v"/>
        <mc:Fallback>
          <commentPr defaultSize="0" autoFill="0" autoLine="0">
            <anchor>
              <from>
                <xdr:col>13</xdr:col>
                <xdr:colOff>304800</xdr:colOff>
                <xdr:row>56</xdr:row>
                <xdr:rowOff>88900</xdr:rowOff>
              </from>
              <to>
                <xdr:col>20</xdr:col>
                <xdr:colOff>63500</xdr:colOff>
                <xdr:row>64</xdr:row>
                <xdr:rowOff>0</xdr:rowOff>
              </to>
            </anchor>
          </commentPr>
        </mc:Fallback>
      </mc:AlternateContent>
    </comment>
    <comment ref="B67" authorId="1" shapeId="1127" xr:uid="{C2980743-F040-403E-836C-D69000A5E389}">
      <text>
        <r>
          <rPr>
            <sz val="10"/>
            <color indexed="81"/>
            <rFont val="Tahoma"/>
            <family val="2"/>
          </rPr>
          <t>L'enseignant ou l'enseignante de sport dispensent des cours de gymnastique et enseignent les activités sportives à des enfants ou des adolescents dans les écoles du secondaire I et II, parfois dans le cadre de clubs ou de centres sportifs. Leur mission première consiste à développer les aptitudes physiques des élèves. Plus généralement, l'objectif de leur démarche éducative est l'épanouissement global de la personne et la promotion d'une bonne santé.</t>
        </r>
        <r>
          <rPr>
            <sz val="8"/>
            <color indexed="81"/>
            <rFont val="Tahoma"/>
            <family val="2"/>
          </rPr>
          <t xml:space="preserve">
</t>
        </r>
      </text>
      <mc:AlternateContent xmlns:mc="http://schemas.openxmlformats.org/markup-compatibility/2006">
        <mc:Choice Requires="v"/>
        <mc:Fallback>
          <commentPr defaultSize="0" autoFill="0" autoLine="0">
            <anchor>
              <from>
                <xdr:col>6</xdr:col>
                <xdr:colOff>215900</xdr:colOff>
                <xdr:row>57</xdr:row>
                <xdr:rowOff>50800</xdr:rowOff>
              </from>
              <to>
                <xdr:col>14</xdr:col>
                <xdr:colOff>381000</xdr:colOff>
                <xdr:row>64</xdr:row>
                <xdr:rowOff>165100</xdr:rowOff>
              </to>
            </anchor>
          </commentPr>
        </mc:Fallback>
      </mc:AlternateContent>
    </comment>
    <comment ref="L67" authorId="1" shapeId="1128" xr:uid="{3CDAF596-F137-4642-A95C-5E3144B2E02A}">
      <text>
        <r>
          <rPr>
            <sz val="10"/>
            <color indexed="81"/>
            <rFont val="Tahoma"/>
            <family val="2"/>
          </rPr>
          <t xml:space="preserve">L'artisan ou l'artisane du cuir et du textile confectionnent, réparent et entretiennent divers articles en cuir et en textile à l'aide d'outils et de machines appropriés. Selon l'orientation choisie, ils fabriquent des articles pour les sports équestres et l'attelage (selles, harnachements, courroies, brides, ceintures, etc.), des articles de maroquinerie  (sacs, portefeuilles, porte-monnaie, valises, etc.) ou des articles pour les habitacles de véhicules (sièges, moquettes, housses, bâches, etc.).
</t>
        </r>
        <r>
          <rPr>
            <sz val="8"/>
            <color indexed="81"/>
            <rFont val="Tahoma"/>
            <family val="2"/>
          </rPr>
          <t xml:space="preserve">
</t>
        </r>
      </text>
      <mc:AlternateContent xmlns:mc="http://schemas.openxmlformats.org/markup-compatibility/2006">
        <mc:Choice Requires="v"/>
        <mc:Fallback>
          <commentPr defaultSize="0" autoFill="0" autoLine="0">
            <anchor>
              <from>
                <xdr:col>13</xdr:col>
                <xdr:colOff>304800</xdr:colOff>
                <xdr:row>57</xdr:row>
                <xdr:rowOff>50800</xdr:rowOff>
              </from>
              <to>
                <xdr:col>21</xdr:col>
                <xdr:colOff>215900</xdr:colOff>
                <xdr:row>64</xdr:row>
                <xdr:rowOff>152400</xdr:rowOff>
              </to>
            </anchor>
          </commentPr>
        </mc:Fallback>
      </mc:AlternateContent>
    </comment>
    <comment ref="B68" authorId="1" shapeId="1129" xr:uid="{C95FFE00-EBA3-4657-AF73-F518318D50C7}">
      <text>
        <r>
          <rPr>
            <sz val="10"/>
            <color indexed="81"/>
            <rFont val="Tahoma"/>
            <family val="2"/>
          </rPr>
          <t>Les mannequins présentent et mettent en valeur des vêtements de haute couture ou de prêt-à-porter (manteaux, robes, maillots de bain, etc.) et des accessoires (bijoux, lunettes, chapeaux, etc.) au cours de défilés de mode ou d'expositions commerciales afin d'en promouvoir la vente. Ils mettent également en évidence les créations des stylistes de mode et des couturiers lors de séances de photos pour magazines, catalogues de vente par correspondance, affiches, etc. ou de tournages de films publicitaires.</t>
        </r>
        <r>
          <rPr>
            <sz val="8"/>
            <color indexed="81"/>
            <rFont val="Tahoma"/>
            <family val="2"/>
          </rPr>
          <t xml:space="preserve">
</t>
        </r>
      </text>
      <mc:AlternateContent xmlns:mc="http://schemas.openxmlformats.org/markup-compatibility/2006">
        <mc:Choice Requires="v"/>
        <mc:Fallback>
          <commentPr defaultSize="0" autoFill="0" autoLine="0">
            <anchor>
              <from>
                <xdr:col>6</xdr:col>
                <xdr:colOff>215900</xdr:colOff>
                <xdr:row>58</xdr:row>
                <xdr:rowOff>12700</xdr:rowOff>
              </from>
              <to>
                <xdr:col>14</xdr:col>
                <xdr:colOff>292100</xdr:colOff>
                <xdr:row>66</xdr:row>
                <xdr:rowOff>25400</xdr:rowOff>
              </to>
            </anchor>
          </commentPr>
        </mc:Fallback>
      </mc:AlternateContent>
    </comment>
    <comment ref="L68" authorId="1" shapeId="1130" xr:uid="{01250A7C-98C5-4FE4-B5A6-06A952DCC784}">
      <text>
        <r>
          <rPr>
            <sz val="10"/>
            <color indexed="81"/>
            <rFont val="Tahoma"/>
            <family val="2"/>
          </rPr>
          <t>Le ou la spécialiste pharmaceutique informent et conseillent les professionnels de la santé (médecins, pharmaciens, personnel médical, etc.) sur les médicaments homologués et leur utilisation. Intermédiaires entre les laboratoires et les praticiens, les spécialistes pharmaceutiques assurent la promotion de nouveaux produits et la présentation d'articles courants de façon détaillée (propriétés scientifiques, effets sur les patients, risques encourus, bénéfices, etc.). Ils recueillent également les réactions des utilisateurs qu'ils transmettent aux laboratoires.</t>
        </r>
        <r>
          <rPr>
            <sz val="8"/>
            <color indexed="81"/>
            <rFont val="Tahoma"/>
            <family val="2"/>
          </rPr>
          <t xml:space="preserve">
</t>
        </r>
      </text>
      <mc:AlternateContent xmlns:mc="http://schemas.openxmlformats.org/markup-compatibility/2006">
        <mc:Choice Requires="v"/>
        <mc:Fallback>
          <commentPr defaultSize="0" autoFill="0" autoLine="0">
            <anchor>
              <from>
                <xdr:col>12</xdr:col>
                <xdr:colOff>330200</xdr:colOff>
                <xdr:row>58</xdr:row>
                <xdr:rowOff>114300</xdr:rowOff>
              </from>
              <to>
                <xdr:col>21</xdr:col>
                <xdr:colOff>215900</xdr:colOff>
                <xdr:row>66</xdr:row>
                <xdr:rowOff>88900</xdr:rowOff>
              </to>
            </anchor>
          </commentPr>
        </mc:Fallback>
      </mc:AlternateContent>
    </comment>
    <comment ref="B69" authorId="1" shapeId="1131" xr:uid="{B302B569-AC84-436E-9EC4-1AB46F5D6605}">
      <text>
        <r>
          <rPr>
            <sz val="10"/>
            <color indexed="81"/>
            <rFont val="Tahoma"/>
            <family val="2"/>
          </rPr>
          <t>Le conseiller ou la conseillère de vente automobile renseignent et conseillent toute personne intéressée à l'achat d'un véhicule automobile neuf ou d'occasion, qu'il s'agisse de voitures de tourisme, de sport ou de véhicules utilitaires. Ils présentent à la clientèle les modèles qui correspondent le mieux à leurs souhaits, en relèvent les qualités et avantages, négocient les conditions de vente, s'occupent de la signature du contrat et de la livraison. La prospection de nouveaux clients constitue également une partie importante de leurs tâches.</t>
        </r>
        <r>
          <rPr>
            <sz val="8"/>
            <color indexed="81"/>
            <rFont val="Tahoma"/>
            <family val="2"/>
          </rPr>
          <t xml:space="preserve">
</t>
        </r>
      </text>
      <mc:AlternateContent xmlns:mc="http://schemas.openxmlformats.org/markup-compatibility/2006">
        <mc:Choice Requires="v"/>
        <mc:Fallback>
          <commentPr defaultSize="0" autoFill="0" autoLine="0">
            <anchor>
              <from>
                <xdr:col>6</xdr:col>
                <xdr:colOff>215900</xdr:colOff>
                <xdr:row>59</xdr:row>
                <xdr:rowOff>38100</xdr:rowOff>
              </from>
              <to>
                <xdr:col>15</xdr:col>
                <xdr:colOff>101600</xdr:colOff>
                <xdr:row>66</xdr:row>
                <xdr:rowOff>190500</xdr:rowOff>
              </to>
            </anchor>
          </commentPr>
        </mc:Fallback>
      </mc:AlternateContent>
    </comment>
    <comment ref="L69" authorId="1" shapeId="1132" xr:uid="{6E4A02D5-AE1B-46DB-B41D-FCA6055E639F}">
      <text>
        <r>
          <rPr>
            <sz val="10"/>
            <color indexed="81"/>
            <rFont val="Tahoma"/>
            <family val="2"/>
          </rPr>
          <t>L'horticulteur ou l'horticultrice, option paysagisme aménagent et entretiennent des jardins et des espaces verts. Ils construisent des places, des allées, des plans d'eau, plantent des arbres et autres végétaux, ensemencent les surfaces vertes et s'occupent de la taille des arbres et des haies. Leurs lieux de travail sont aussi variés que l'importance des chantiers qui vont de l'entretien de la villa aux vastes parcs des cités en passant par la cour d'un établissement scolaire.</t>
        </r>
        <r>
          <rPr>
            <sz val="8"/>
            <color indexed="81"/>
            <rFont val="Tahoma"/>
            <family val="2"/>
          </rPr>
          <t xml:space="preserve">
</t>
        </r>
      </text>
      <mc:AlternateContent xmlns:mc="http://schemas.openxmlformats.org/markup-compatibility/2006">
        <mc:Choice Requires="v"/>
        <mc:Fallback>
          <commentPr defaultSize="0" autoFill="0" autoLine="0">
            <anchor>
              <from>
                <xdr:col>12</xdr:col>
                <xdr:colOff>139700</xdr:colOff>
                <xdr:row>67</xdr:row>
                <xdr:rowOff>101600</xdr:rowOff>
              </from>
              <to>
                <xdr:col>18</xdr:col>
                <xdr:colOff>482600</xdr:colOff>
                <xdr:row>75</xdr:row>
                <xdr:rowOff>127000</xdr:rowOff>
              </to>
            </anchor>
          </commentPr>
        </mc:Fallback>
      </mc:AlternateContent>
    </comment>
    <comment ref="B70" authorId="1" shapeId="1133" xr:uid="{642F1289-F94D-4EC1-ACD5-37E1908338AB}">
      <text>
        <r>
          <rPr>
            <sz val="10"/>
            <color indexed="81"/>
            <rFont val="Tahoma"/>
            <family val="2"/>
          </rPr>
          <t>Le gardien ou la gardienne d'animaux surveillent, nourrissent et prodiguent quotidiennement des soins à différentes espèces animales gardées en captivité (cliniques, laboratoires, zoos) ou en liberté surveillée (établissements d'élevage, pensions, refuges). Ils s'occupent d'identifier les besoins physiologiques des bêtes et de construire et d'entretenir leur milieu de vie en vouant une attention particulière à leur comportement (anxiété, maladie, souffrance).</t>
        </r>
        <r>
          <rPr>
            <sz val="8"/>
            <color indexed="81"/>
            <rFont val="Tahoma"/>
            <family val="2"/>
          </rPr>
          <t xml:space="preserve">
</t>
        </r>
      </text>
      <mc:AlternateContent xmlns:mc="http://schemas.openxmlformats.org/markup-compatibility/2006">
        <mc:Choice Requires="v"/>
        <mc:Fallback>
          <commentPr defaultSize="0" autoFill="0" autoLine="0">
            <anchor>
              <from>
                <xdr:col>6</xdr:col>
                <xdr:colOff>215900</xdr:colOff>
                <xdr:row>59</xdr:row>
                <xdr:rowOff>203200</xdr:rowOff>
              </from>
              <to>
                <xdr:col>15</xdr:col>
                <xdr:colOff>101600</xdr:colOff>
                <xdr:row>67</xdr:row>
                <xdr:rowOff>12700</xdr:rowOff>
              </to>
            </anchor>
          </commentPr>
        </mc:Fallback>
      </mc:AlternateContent>
    </comment>
    <comment ref="L70" authorId="1" shapeId="1134" xr:uid="{3AD31A34-B089-4EA4-8F13-F8BF5C4CEED0}">
      <text>
        <r>
          <rPr>
            <sz val="10"/>
            <color indexed="81"/>
            <rFont val="Tahoma"/>
            <family val="2"/>
          </rPr>
          <t>Le cafetier-restaurateur et hôtelier ou la cafetière-restauratrice et hôtelière gèrent l'exploitation commerciale d'un café, d'un restaurant ou d'un hôtel. Ils planifient, organisent, dirigent et contrôlent l'ensemble des activités de l'établissement: gestion du personnel, accueil des clients, achats, calcul des prix, offres et promotions, etc. en vue de satisfaire la clientèle et d'assurer la rentabilité de leur affaire</t>
        </r>
        <r>
          <rPr>
            <sz val="8"/>
            <color indexed="81"/>
            <rFont val="Tahoma"/>
            <family val="2"/>
          </rPr>
          <t xml:space="preserve">.
</t>
        </r>
      </text>
      <mc:AlternateContent xmlns:mc="http://schemas.openxmlformats.org/markup-compatibility/2006">
        <mc:Choice Requires="v"/>
        <mc:Fallback>
          <commentPr defaultSize="0" autoFill="0" autoLine="0">
            <anchor>
              <from>
                <xdr:col>13</xdr:col>
                <xdr:colOff>304800</xdr:colOff>
                <xdr:row>59</xdr:row>
                <xdr:rowOff>203200</xdr:rowOff>
              </from>
              <to>
                <xdr:col>19</xdr:col>
                <xdr:colOff>63500</xdr:colOff>
                <xdr:row>68</xdr:row>
                <xdr:rowOff>12700</xdr:rowOff>
              </to>
            </anchor>
          </commentPr>
        </mc:Fallback>
      </mc:AlternateContent>
    </comment>
    <comment ref="B71" authorId="1" shapeId="1135" xr:uid="{F67F833A-5E05-4A1E-9C95-AFDE310E5D79}">
      <text>
        <r>
          <rPr>
            <sz val="10"/>
            <color indexed="81"/>
            <rFont val="Tahoma"/>
            <family val="2"/>
          </rPr>
          <t>Le ou la spécialiste en communication hôtelière accueillent, conseillent et encadrent la clientèle d'un hôtel. Ils assurent le suivi de celle-ci dans tous les secteurs de l'hôtel et sont en contact avec les différents partenaires de l'entreprise. Ils collaborent aux actions de promotion de l'hôtel, gèrent le travail administratif lié à leur secteur, sont responsables des stocks de marchandises et assurent la coordination entre les services. Une connaissance approfondie des langues étrangères est indispensable.</t>
        </r>
        <r>
          <rPr>
            <b/>
            <sz val="8"/>
            <color indexed="81"/>
            <rFont val="Tahoma"/>
            <family val="2"/>
          </rPr>
          <t xml:space="preserve">
</t>
        </r>
      </text>
      <mc:AlternateContent xmlns:mc="http://schemas.openxmlformats.org/markup-compatibility/2006">
        <mc:Choice Requires="v"/>
        <mc:Fallback>
          <commentPr defaultSize="0" autoFill="0" autoLine="0">
            <anchor>
              <from>
                <xdr:col>2</xdr:col>
                <xdr:colOff>139700</xdr:colOff>
                <xdr:row>69</xdr:row>
                <xdr:rowOff>101600</xdr:rowOff>
              </from>
              <to>
                <xdr:col>11</xdr:col>
                <xdr:colOff>139700</xdr:colOff>
                <xdr:row>77</xdr:row>
                <xdr:rowOff>25400</xdr:rowOff>
              </to>
            </anchor>
          </commentPr>
        </mc:Fallback>
      </mc:AlternateContent>
    </comment>
    <comment ref="L71" authorId="1" shapeId="1136" xr:uid="{E3F68C8D-D371-40AB-99D2-F2CF8137E07D}">
      <text>
        <r>
          <rPr>
            <sz val="10"/>
            <color indexed="81"/>
            <rFont val="Tahoma"/>
            <family val="2"/>
          </rPr>
          <t>Le conservateur ou la conservatrice de musée organisent les diverses activités déployées dans un musée: achats, conservation, expositions d'objets historiques, archéologiques, ethnologiques, scientifiques, techniques, etc. Ils rassemblent les oeuvres dans des collections en respectant les directives relatives à la protection des biens culturels et développent les services offerts par le musée</t>
        </r>
        <r>
          <rPr>
            <sz val="8"/>
            <color indexed="81"/>
            <rFont val="Tahoma"/>
            <family val="2"/>
          </rPr>
          <t xml:space="preserve">.
</t>
        </r>
      </text>
      <mc:AlternateContent xmlns:mc="http://schemas.openxmlformats.org/markup-compatibility/2006">
        <mc:Choice Requires="v"/>
        <mc:Fallback>
          <commentPr defaultSize="0" autoFill="0" autoLine="0">
            <anchor>
              <from>
                <xdr:col>13</xdr:col>
                <xdr:colOff>304800</xdr:colOff>
                <xdr:row>60</xdr:row>
                <xdr:rowOff>139700</xdr:rowOff>
              </from>
              <to>
                <xdr:col>19</xdr:col>
                <xdr:colOff>63500</xdr:colOff>
                <xdr:row>68</xdr:row>
                <xdr:rowOff>25400</xdr:rowOff>
              </to>
            </anchor>
          </commentPr>
        </mc:Fallback>
      </mc:AlternateContent>
    </comment>
    <comment ref="B72" authorId="1" shapeId="1137" xr:uid="{15D89129-A01F-48C6-8E5F-08E6CE59157B}">
      <text>
        <r>
          <rPr>
            <sz val="10"/>
            <color indexed="81"/>
            <rFont val="Tahoma"/>
            <family val="2"/>
          </rPr>
          <t xml:space="preserve">Le danseur ou la danseuse interprète exécutent en public, sur scène ou à la télévision, seuls ou avec des partenaires, des danses de diverses natures (ballet classique ou moderne, opéra, comédie musicale, opérette, etc.) en respectant un rythme, une musique et une chorégraphie strictement étudiés. Solistes ou danseurs de groupe, ces artistes de la scène sont membres d'un corps de ballet officiel attaché à un théâtre à vocation lyrique ou membres d'une compagnie indépendante. </t>
        </r>
        <r>
          <rPr>
            <sz val="8"/>
            <color indexed="81"/>
            <rFont val="Tahoma"/>
            <family val="2"/>
          </rPr>
          <t xml:space="preserve">
</t>
        </r>
      </text>
      <mc:AlternateContent xmlns:mc="http://schemas.openxmlformats.org/markup-compatibility/2006">
        <mc:Choice Requires="v"/>
        <mc:Fallback>
          <commentPr defaultSize="0" autoFill="0" autoLine="0">
            <anchor>
              <from>
                <xdr:col>6</xdr:col>
                <xdr:colOff>215900</xdr:colOff>
                <xdr:row>61</xdr:row>
                <xdr:rowOff>101600</xdr:rowOff>
              </from>
              <to>
                <xdr:col>14</xdr:col>
                <xdr:colOff>292100</xdr:colOff>
                <xdr:row>69</xdr:row>
                <xdr:rowOff>139700</xdr:rowOff>
              </to>
            </anchor>
          </commentPr>
        </mc:Fallback>
      </mc:AlternateContent>
    </comment>
    <comment ref="L72" authorId="1" shapeId="1138" xr:uid="{0B16B31B-B01D-43CE-AE81-DE782D8A62F2}">
      <text>
        <r>
          <rPr>
            <sz val="10"/>
            <color indexed="81"/>
            <rFont val="Tahoma"/>
            <family val="2"/>
          </rPr>
          <t>Le constructeur ou la constructrice métallique fabriquent et montent les différentes parties métalliques d'un édifice: toitures, façades, escaliers, portes, fenêtres, balustrades, passerelles, vérandas, devantures, grillages et divers ouvrages forgés. Ils travaillent essentiellement l'acier, l'aluminium ainsi que des alliages tels que des aciers inoxydables, du laiton et des matières auxiliaires. Tous les profilés et les pièces (parfois de taille imposante) sont usinés sur mesure à l'atelier avant d'être transportés et montés sur le chantier.
Les constructeurs métalliques ne produisent pas que des ouvrages neufs; ils réparent et procèdent aussi au remplacement partiel ou total d'œuvres métalliques détériorées.</t>
        </r>
        <r>
          <rPr>
            <sz val="8"/>
            <color indexed="81"/>
            <rFont val="Tahoma"/>
            <family val="2"/>
          </rPr>
          <t xml:space="preserve">
</t>
        </r>
      </text>
      <mc:AlternateContent xmlns:mc="http://schemas.openxmlformats.org/markup-compatibility/2006">
        <mc:Choice Requires="v"/>
        <mc:Fallback>
          <commentPr defaultSize="0" autoFill="0" autoLine="0">
            <anchor>
              <from>
                <xdr:col>13</xdr:col>
                <xdr:colOff>304800</xdr:colOff>
                <xdr:row>61</xdr:row>
                <xdr:rowOff>101600</xdr:rowOff>
              </from>
              <to>
                <xdr:col>22</xdr:col>
                <xdr:colOff>165100</xdr:colOff>
                <xdr:row>71</xdr:row>
                <xdr:rowOff>63500</xdr:rowOff>
              </to>
            </anchor>
          </commentPr>
        </mc:Fallback>
      </mc:AlternateContent>
    </comment>
    <comment ref="B73" authorId="1" shapeId="1139" xr:uid="{F4E9976A-8580-4F22-A55E-20ABF1EE182C}">
      <text>
        <r>
          <rPr>
            <sz val="10"/>
            <color indexed="81"/>
            <rFont val="Tahoma"/>
            <family val="2"/>
          </rPr>
          <t>L'ingénieur civil ou l'ingénieure civile conçoivent, construisent et entretiennent divers ouvrages et équipements publics ou privés: aménagements urbains, réseaux d'égouts et de traitement des eaux, réseaux routiers et ferroviaires, bâtiments, ponts, barrages, tunnels, etc. Les travaux qu'ils conduisent comprennent la réalisation d'études d'impact, les calculs de conception ou de réfection de l'ouvrage et l'élaboration du programme d'entretien.</t>
        </r>
        <r>
          <rPr>
            <sz val="8"/>
            <color indexed="81"/>
            <rFont val="Tahoma"/>
            <family val="2"/>
          </rPr>
          <t xml:space="preserve">
</t>
        </r>
      </text>
      <mc:AlternateContent xmlns:mc="http://schemas.openxmlformats.org/markup-compatibility/2006">
        <mc:Choice Requires="v"/>
        <mc:Fallback>
          <commentPr defaultSize="0" autoFill="0" autoLine="0">
            <anchor>
              <from>
                <xdr:col>6</xdr:col>
                <xdr:colOff>215900</xdr:colOff>
                <xdr:row>62</xdr:row>
                <xdr:rowOff>63500</xdr:rowOff>
              </from>
              <to>
                <xdr:col>14</xdr:col>
                <xdr:colOff>254000</xdr:colOff>
                <xdr:row>69</xdr:row>
                <xdr:rowOff>127000</xdr:rowOff>
              </to>
            </anchor>
          </commentPr>
        </mc:Fallback>
      </mc:AlternateContent>
    </comment>
    <comment ref="L73" authorId="1" shapeId="1140" xr:uid="{633947FC-1C08-4E7B-BC38-DBE036F941E8}">
      <text>
        <r>
          <rPr>
            <sz val="10"/>
            <color indexed="81"/>
            <rFont val="Tahoma"/>
            <family val="2"/>
          </rPr>
          <t>Le ou la microbiologiste effectuent des recherches sur la structure, le mode de reproduction, la constitution génétique et l'écologie de micro-organismes (bactéries, algues, champignons, virus). Ils examinent la capacité de ces micro-organismes à transmettre une maladie aux hommes, aux animaux et aux plantes. Les découvertes des microbiologistes trouvent des applications dans le traitement des eaux usées et dans la production de substances d'intérêt médical ou agro-alimentaire.</t>
        </r>
        <r>
          <rPr>
            <sz val="8"/>
            <color indexed="81"/>
            <rFont val="Tahoma"/>
            <family val="2"/>
          </rPr>
          <t xml:space="preserve">
</t>
        </r>
      </text>
      <mc:AlternateContent xmlns:mc="http://schemas.openxmlformats.org/markup-compatibility/2006">
        <mc:Choice Requires="v"/>
        <mc:Fallback>
          <commentPr defaultSize="0" autoFill="0" autoLine="0">
            <anchor>
              <from>
                <xdr:col>13</xdr:col>
                <xdr:colOff>304800</xdr:colOff>
                <xdr:row>62</xdr:row>
                <xdr:rowOff>63500</xdr:rowOff>
              </from>
              <to>
                <xdr:col>20</xdr:col>
                <xdr:colOff>139700</xdr:colOff>
                <xdr:row>70</xdr:row>
                <xdr:rowOff>177800</xdr:rowOff>
              </to>
            </anchor>
          </commentPr>
        </mc:Fallback>
      </mc:AlternateContent>
    </comment>
    <comment ref="B74" authorId="2" shapeId="1141" xr:uid="{4641A989-3159-4970-952E-2D9ECFD0B4E6}">
      <text>
        <r>
          <rPr>
            <sz val="10"/>
            <color indexed="81"/>
            <rFont val="Tahoma"/>
            <family val="2"/>
          </rPr>
          <t xml:space="preserve">Le laborantin ou la laborantine prélèvent, analysent, synthétisent, isolent ou purifient diverses substances (prélèvements opérés sur des humains, des animaux, des végétaux, dans l'environnement, ou encore des éléments tels que des médicaments ou des aliments), dans un laboratoire de recherche, de diagnostic, de contrôle ou de production. Ils participent ainsi, en secondant des chimistes et des biologistes, à la mise au point et à la production industrielle d'une grande variété de produits: médicaments, colorants, matières plastiques, savons, peintures, parfums et cosmétiques, insecticides, arômes, engrais, etc. En fonction de leur secteur d'activité, ils étudient parfois le développement et l'évolution des espèces vivantes et leurs rapports avec le milieu environnant. Ils participent à l’action de la recherche biomédicale, au développement, à la production et au contrôle des médicaments.
</t>
        </r>
      </text>
      <mc:AlternateContent xmlns:mc="http://schemas.openxmlformats.org/markup-compatibility/2006">
        <mc:Choice Requires="v"/>
        <mc:Fallback>
          <commentPr defaultSize="0" autoFill="0" autoLine="0">
            <anchor>
              <from>
                <xdr:col>2</xdr:col>
                <xdr:colOff>139700</xdr:colOff>
                <xdr:row>72</xdr:row>
                <xdr:rowOff>101600</xdr:rowOff>
              </from>
              <to>
                <xdr:col>11</xdr:col>
                <xdr:colOff>393700</xdr:colOff>
                <xdr:row>84</xdr:row>
                <xdr:rowOff>177800</xdr:rowOff>
              </to>
            </anchor>
          </commentPr>
        </mc:Fallback>
      </mc:AlternateContent>
    </comment>
    <comment ref="L74" authorId="1" shapeId="1142" xr:uid="{7761CE95-07BA-4826-95C0-9DF110FCAFF5}">
      <text>
        <r>
          <rPr>
            <sz val="10"/>
            <color indexed="81"/>
            <rFont val="Tahoma"/>
            <family val="2"/>
          </rPr>
          <t xml:space="preserve">L'officier ou l'officière de carrière garantissent l'instruction, l'engagement, le fonctionnement et le développement de l'armée suisse. Durant les services d'instruction de base (écoles de recrues et de cadres), ils mettent leurs qualités pédagogiques et de conduite au service des officiers de milice (non professionnels) et les appuient dans leurs tâches de commandement et d'instruction. Ils s'efforcent également de prévenir et de contrôler les conflits en Suisse ou sur la scène internationale en participant à des réunions entre experts et en engageant leurs unités sur le terrain.
</t>
        </r>
        <r>
          <rPr>
            <sz val="8"/>
            <color indexed="81"/>
            <rFont val="Tahoma"/>
            <family val="2"/>
          </rPr>
          <t xml:space="preserve">
</t>
        </r>
      </text>
      <mc:AlternateContent xmlns:mc="http://schemas.openxmlformats.org/markup-compatibility/2006">
        <mc:Choice Requires="v"/>
        <mc:Fallback>
          <commentPr defaultSize="0" autoFill="0" autoLine="0">
            <anchor>
              <from>
                <xdr:col>13</xdr:col>
                <xdr:colOff>304800</xdr:colOff>
                <xdr:row>63</xdr:row>
                <xdr:rowOff>101600</xdr:rowOff>
              </from>
              <to>
                <xdr:col>22</xdr:col>
                <xdr:colOff>0</xdr:colOff>
                <xdr:row>72</xdr:row>
                <xdr:rowOff>25400</xdr:rowOff>
              </to>
            </anchor>
          </commentPr>
        </mc:Fallback>
      </mc:AlternateContent>
    </comment>
    <comment ref="B75" authorId="1" shapeId="1143" xr:uid="{42782354-ECA9-485E-BC8A-0463AE861156}">
      <text>
        <r>
          <rPr>
            <sz val="10"/>
            <color indexed="81"/>
            <rFont val="Tahoma"/>
            <family val="2"/>
          </rPr>
          <t>L'agent ou l'agente de sécurité assurent, dans le cadre de mandats privés, la protection des biens et des personnes. Ils surveillent et contrôlent des bâtiments industriels, commerciaux ou résidentiels,  maintiennent un service d'ordre lors de certaines manifestations sportives ou culturelles, convoient des fonds et des objets de valeurs, veillent à la sécurité des personnes qui demandent protection.</t>
        </r>
        <r>
          <rPr>
            <sz val="8"/>
            <color indexed="81"/>
            <rFont val="Tahoma"/>
            <family val="2"/>
          </rPr>
          <t xml:space="preserve">
</t>
        </r>
      </text>
      <mc:AlternateContent xmlns:mc="http://schemas.openxmlformats.org/markup-compatibility/2006">
        <mc:Choice Requires="v"/>
        <mc:Fallback>
          <commentPr defaultSize="0" autoFill="0" autoLine="0">
            <anchor>
              <from>
                <xdr:col>6</xdr:col>
                <xdr:colOff>215900</xdr:colOff>
                <xdr:row>64</xdr:row>
                <xdr:rowOff>0</xdr:rowOff>
              </from>
              <to>
                <xdr:col>14</xdr:col>
                <xdr:colOff>63500</xdr:colOff>
                <xdr:row>71</xdr:row>
                <xdr:rowOff>127000</xdr:rowOff>
              </to>
            </anchor>
          </commentPr>
        </mc:Fallback>
      </mc:AlternateContent>
    </comment>
    <comment ref="L75" authorId="1" shapeId="1144" xr:uid="{B472AA8E-26E4-41EE-82C2-70329E212D66}">
      <text>
        <r>
          <rPr>
            <sz val="10"/>
            <color indexed="81"/>
            <rFont val="Tahoma"/>
            <family val="2"/>
          </rPr>
          <t xml:space="preserve">Le conseiller financier ou la conseillère financière analysent l'ensemble du patrimoine de leurs clients: avoirs immobiliers, avoirs de prévoyance, avoirs financiers, assurances, hypothèques, etc. Cette vue globale leur permet une gestion optimale des finances de leur clientèle et de donner des conseils utiles en matière d'investissements et de placements bancaires ou dans les assurances. </t>
        </r>
        <r>
          <rPr>
            <sz val="8"/>
            <color indexed="81"/>
            <rFont val="Tahoma"/>
            <family val="2"/>
          </rPr>
          <t xml:space="preserve">
</t>
        </r>
      </text>
      <mc:AlternateContent xmlns:mc="http://schemas.openxmlformats.org/markup-compatibility/2006">
        <mc:Choice Requires="v"/>
        <mc:Fallback>
          <commentPr defaultSize="0" autoFill="0" autoLine="0">
            <anchor>
              <from>
                <xdr:col>13</xdr:col>
                <xdr:colOff>304800</xdr:colOff>
                <xdr:row>64</xdr:row>
                <xdr:rowOff>0</xdr:rowOff>
              </from>
              <to>
                <xdr:col>21</xdr:col>
                <xdr:colOff>101600</xdr:colOff>
                <xdr:row>70</xdr:row>
                <xdr:rowOff>127000</xdr:rowOff>
              </to>
            </anchor>
          </commentPr>
        </mc:Fallback>
      </mc:AlternateContent>
    </comment>
    <comment ref="B78" authorId="1" shapeId="1145" xr:uid="{EFDAAE18-9653-4566-A9CD-1ACB856C72B2}">
      <text>
        <r>
          <rPr>
            <sz val="10"/>
            <color indexed="81"/>
            <rFont val="Tahoma"/>
            <family val="2"/>
          </rPr>
          <t xml:space="preserve">L'informaticien ou l'informaticienne en développement d'applications TIC conçoivent et réalisent tout ou partie d'une application (logiciel, web, réseau, etc.) selon les besoins commerciaux d’une entreprise. Dans un groupe de projets, ils créent le design conceptuel et s'occupent de l'implémentation de l'application à l’aide d’outils techniques (environnement de développement, langage de programmation, logiciel, etc.). Ils sont également responsables de la maintenance et de la gestion des versions d'une application. </t>
        </r>
        <r>
          <rPr>
            <sz val="8"/>
            <color indexed="81"/>
            <rFont val="Tahoma"/>
            <family val="2"/>
          </rPr>
          <t xml:space="preserve">
</t>
        </r>
      </text>
      <mc:AlternateContent xmlns:mc="http://schemas.openxmlformats.org/markup-compatibility/2006">
        <mc:Choice Requires="v"/>
        <mc:Fallback>
          <commentPr defaultSize="0" autoFill="0" autoLine="0">
            <anchor>
              <from>
                <xdr:col>2</xdr:col>
                <xdr:colOff>139700</xdr:colOff>
                <xdr:row>76</xdr:row>
                <xdr:rowOff>114300</xdr:rowOff>
              </from>
              <to>
                <xdr:col>11</xdr:col>
                <xdr:colOff>215900</xdr:colOff>
                <xdr:row>84</xdr:row>
                <xdr:rowOff>114300</xdr:rowOff>
              </to>
            </anchor>
          </commentPr>
        </mc:Fallback>
      </mc:AlternateContent>
    </comment>
    <comment ref="L78" authorId="1" shapeId="1146" xr:uid="{4B00F0AF-FBA8-4F77-AD73-A31FD84A0D15}">
      <text>
        <r>
          <rPr>
            <sz val="10"/>
            <color indexed="81"/>
            <rFont val="Tahoma"/>
            <family val="2"/>
          </rPr>
          <t>L'ingénieur ou l'ingénieure en microtechniques développent des produits et des technologies de fabrication (micro-usinage, robotique, métrologie, etc.) dans le domaine du grand à l'infiniment petit. Ils conçoivent des machines ou contribuent à l'amélioration des systèmes de production par l'intégration de robots et l'automatisation de processus. Ils participent à la réalisation d'objets microtechniques de haute qualité: montres de grande complication, capteurs de déclenchement (airbag, détecteur de pluie, etc.), stimulateurs cardiaques, instruments médicaux, etc. Ils sont actifs aussi bien dans la recherche, le développement et la fabrication de nouveaux produits, que dans la gestion de la production, la vente ou le conseil.</t>
        </r>
        <r>
          <rPr>
            <sz val="8"/>
            <color indexed="81"/>
            <rFont val="Tahoma"/>
            <family val="2"/>
          </rPr>
          <t xml:space="preserve">
</t>
        </r>
      </text>
      <mc:AlternateContent xmlns:mc="http://schemas.openxmlformats.org/markup-compatibility/2006">
        <mc:Choice Requires="v"/>
        <mc:Fallback>
          <commentPr defaultSize="0" autoFill="0" autoLine="0">
            <anchor>
              <from>
                <xdr:col>12</xdr:col>
                <xdr:colOff>139700</xdr:colOff>
                <xdr:row>76</xdr:row>
                <xdr:rowOff>114300</xdr:rowOff>
              </from>
              <to>
                <xdr:col>19</xdr:col>
                <xdr:colOff>330200</xdr:colOff>
                <xdr:row>86</xdr:row>
                <xdr:rowOff>139700</xdr:rowOff>
              </to>
            </anchor>
          </commentPr>
        </mc:Fallback>
      </mc:AlternateContent>
    </comment>
    <comment ref="B79" authorId="1" shapeId="1147" xr:uid="{BB446C74-44AA-4ED5-ADBA-1FA8AF413777}">
      <text>
        <r>
          <rPr>
            <sz val="10"/>
            <color indexed="81"/>
            <rFont val="Tahoma"/>
            <family val="2"/>
          </rPr>
          <t>Le moniteur ou la monitrice de conduite enseignent professionnellement la conduite de différentes catégories de véhicules (voiture de tourisme, moto, camion) à des élèves-conducteurs, en vue de les préparer tant en théorie qu'en pratique aux examens pour l'obtention du permis de conduire de la catégorie désirée. Leur rôle est non seulement de présenter à l'examen des élèves techniquement aptes à utiliser un véhicule dans n'importe quelle situation, mais aussi d'influencer favorablement leur attitude de conducteurs en leur enseignant de nombreuses règles de savoir-vivre et de prudence et en développant leur sens des responsabilités.</t>
        </r>
        <r>
          <rPr>
            <sz val="8"/>
            <color indexed="81"/>
            <rFont val="Tahoma"/>
            <family val="2"/>
          </rPr>
          <t xml:space="preserve">
</t>
        </r>
      </text>
      <mc:AlternateContent xmlns:mc="http://schemas.openxmlformats.org/markup-compatibility/2006">
        <mc:Choice Requires="v"/>
        <mc:Fallback>
          <commentPr defaultSize="0" autoFill="0" autoLine="0">
            <anchor>
              <from>
                <xdr:col>8</xdr:col>
                <xdr:colOff>139700</xdr:colOff>
                <xdr:row>77</xdr:row>
                <xdr:rowOff>101600</xdr:rowOff>
              </from>
              <to>
                <xdr:col>16</xdr:col>
                <xdr:colOff>558800</xdr:colOff>
                <xdr:row>86</xdr:row>
                <xdr:rowOff>190500</xdr:rowOff>
              </to>
            </anchor>
          </commentPr>
        </mc:Fallback>
      </mc:AlternateContent>
    </comment>
    <comment ref="L79" authorId="1" shapeId="1148" xr:uid="{5711A7D7-7C5D-4461-88E9-246DF8BE5C5D}">
      <text>
        <r>
          <rPr>
            <sz val="10"/>
            <color indexed="81"/>
            <rFont val="Tahoma"/>
            <family val="2"/>
          </rPr>
          <t>Le ou la médecin spécialiste en médecine interne générale assurent une assistance médicale pour tous les problèmes de santé physique, psychique et sociale de la population, dans une perspective de proximité, de globalité et de continuité. Ils diagnostiquent et traitent des pathologies touchant plusieurs disciplines médicales (cardiologie, pneumologie, pédiatrie, etc.). A l'hôpital, en tant que médecins internistes hospitaliers ou en cabinet privé, en tant que médecins de famille, ils établissent un bilan de l'état de santé des patients, si nécessaire à l'aide de divers tests et examens approfondis. Ils proposent un plan de traitement qui garantit les meilleures mesures thérapeutiques possibles</t>
        </r>
        <r>
          <rPr>
            <sz val="8"/>
            <color indexed="81"/>
            <rFont val="Tahoma"/>
            <family val="2"/>
          </rPr>
          <t xml:space="preserve">.
</t>
        </r>
      </text>
      <mc:AlternateContent xmlns:mc="http://schemas.openxmlformats.org/markup-compatibility/2006">
        <mc:Choice Requires="v"/>
        <mc:Fallback>
          <commentPr defaultSize="0" autoFill="0" autoLine="0">
            <anchor>
              <from>
                <xdr:col>13</xdr:col>
                <xdr:colOff>381000</xdr:colOff>
                <xdr:row>67</xdr:row>
                <xdr:rowOff>88900</xdr:rowOff>
              </from>
              <to>
                <xdr:col>22</xdr:col>
                <xdr:colOff>292100</xdr:colOff>
                <xdr:row>77</xdr:row>
                <xdr:rowOff>152400</xdr:rowOff>
              </to>
            </anchor>
          </commentPr>
        </mc:Fallback>
      </mc:AlternateContent>
    </comment>
    <comment ref="B80" authorId="1" shapeId="1149" xr:uid="{9C9892F8-E51F-4EAF-BAEA-F7CF2BDECC33}">
      <text>
        <r>
          <rPr>
            <sz val="10"/>
            <color indexed="81"/>
            <rFont val="Tahoma"/>
            <family val="2"/>
          </rPr>
          <t>L'infirmier ou l'infirmière dispensent des soins, sur prescription médicale, à des malades de tous âges; ils interviennent à tous les stades de la maladie (physique ou mentale) y compris lors de l'accompagnement en fin de vie. Ils donnent des conseils sur les soins, la prise de médicaments, l'hygiène, la préservation et la promotion de la santé.</t>
        </r>
        <r>
          <rPr>
            <sz val="8"/>
            <color indexed="81"/>
            <rFont val="Tahoma"/>
            <family val="2"/>
          </rPr>
          <t xml:space="preserve">
</t>
        </r>
      </text>
      <mc:AlternateContent xmlns:mc="http://schemas.openxmlformats.org/markup-compatibility/2006">
        <mc:Choice Requires="v"/>
        <mc:Fallback>
          <commentPr defaultSize="0" autoFill="0" autoLine="0">
            <anchor>
              <from>
                <xdr:col>8</xdr:col>
                <xdr:colOff>139700</xdr:colOff>
                <xdr:row>78</xdr:row>
                <xdr:rowOff>101600</xdr:rowOff>
              </from>
              <to>
                <xdr:col>15</xdr:col>
                <xdr:colOff>25400</xdr:colOff>
                <xdr:row>85</xdr:row>
                <xdr:rowOff>63500</xdr:rowOff>
              </to>
            </anchor>
          </commentPr>
        </mc:Fallback>
      </mc:AlternateContent>
    </comment>
    <comment ref="L80" authorId="1" shapeId="1150" xr:uid="{C791A989-85EB-42E8-8A79-41E69A8598D3}">
      <text>
        <r>
          <rPr>
            <sz val="10"/>
            <color indexed="81"/>
            <rFont val="Tahoma"/>
            <family val="2"/>
          </rPr>
          <t>Le cameraman ou la camerawoman utilisent des caméras ou des caméscopes pour enregistrer des séquences de cinéma, des événements en direct, des vidéos, des émissions télédiffusées. Ils apportent une attention et un soin particuliers à la qualité de l'image. Ils essaient de restituer au mieux les idées du directeur ou de la directrice de la photographie et du réalisateur ou de la réalisatrice. Leur fonction varie selon qu'ils travaillent sur un tournage cinématographique ou sur un plateau de télévision. Il est possible de travailler sur des tournages en extérieur ou sur plateau. Au sein d'une équipe de reportage, les cameramen rapportent des images glanées sur le vif (manifestations politiques, culturelles, etc.). Leur souci est d'avoir un maximum d'images différentes afin que les journalistes et les réalisateurs puissent y puiser.</t>
        </r>
        <r>
          <rPr>
            <sz val="8"/>
            <color indexed="81"/>
            <rFont val="Tahoma"/>
            <family val="2"/>
          </rPr>
          <t xml:space="preserve">
</t>
        </r>
      </text>
      <mc:AlternateContent xmlns:mc="http://schemas.openxmlformats.org/markup-compatibility/2006">
        <mc:Choice Requires="v"/>
        <mc:Fallback>
          <commentPr defaultSize="0" autoFill="0" autoLine="0">
            <anchor>
              <from>
                <xdr:col>13</xdr:col>
                <xdr:colOff>381000</xdr:colOff>
                <xdr:row>68</xdr:row>
                <xdr:rowOff>50800</xdr:rowOff>
              </from>
              <to>
                <xdr:col>22</xdr:col>
                <xdr:colOff>330200</xdr:colOff>
                <xdr:row>81</xdr:row>
                <xdr:rowOff>190500</xdr:rowOff>
              </to>
            </anchor>
          </commentPr>
        </mc:Fallback>
      </mc:AlternateContent>
    </comment>
    <comment ref="B81" authorId="1" shapeId="1151" xr:uid="{787552E1-CF12-4E62-B7F7-9A771D4AAF48}">
      <text>
        <r>
          <rPr>
            <sz val="10"/>
            <color indexed="81"/>
            <rFont val="Tahoma"/>
            <family val="2"/>
          </rPr>
          <t>L'éditeur ou l'éditrice examinent des manuscrits littéraires, scientifiques, techniques ou musicaux dans le but d'en imprimer et reproduire un certain nombre d'exemplaires et d'en assurer ensuite la diffusion auprès des libraires et autres revendeurs.</t>
        </r>
        <r>
          <rPr>
            <sz val="8"/>
            <color indexed="81"/>
            <rFont val="Tahoma"/>
            <family val="2"/>
          </rPr>
          <t xml:space="preserve">
</t>
        </r>
      </text>
      <mc:AlternateContent xmlns:mc="http://schemas.openxmlformats.org/markup-compatibility/2006">
        <mc:Choice Requires="v"/>
        <mc:Fallback>
          <commentPr defaultSize="0" autoFill="0" autoLine="0">
            <anchor>
              <from>
                <xdr:col>8</xdr:col>
                <xdr:colOff>139700</xdr:colOff>
                <xdr:row>79</xdr:row>
                <xdr:rowOff>101600</xdr:rowOff>
              </from>
              <to>
                <xdr:col>14</xdr:col>
                <xdr:colOff>292100</xdr:colOff>
                <xdr:row>84</xdr:row>
                <xdr:rowOff>177800</xdr:rowOff>
              </to>
            </anchor>
          </commentPr>
        </mc:Fallback>
      </mc:AlternateContent>
    </comment>
    <comment ref="L81" authorId="1" shapeId="1152" xr:uid="{75687D4F-629B-460E-9370-FEC3C1A06104}">
      <text>
        <r>
          <rPr>
            <sz val="10"/>
            <color indexed="81"/>
            <rFont val="Tahoma"/>
            <family val="2"/>
          </rPr>
          <t>Le ou la sociologue cherchent à comprendre et à expliquer les rapports sociaux, l'organisation et la structure de la société, en dépassant les stéréotypes et les idées préconçues. Ils étudient les mécanismes qui régissent l’organisation de la société et s’intéressent aux relations existant entre la société et les individus, aux règles implicites qui les gèrent, et aux faits sociaux. Pour ce faire, ils collectent des données auprès des individus, des collectivités et des groupes. Les sociologues peuvent étudier de petites entités (la famille, le couple, les pairs, des groupes de jeunes) ou des collectivités plus importantes (des peuples, des nations, des villes, des institutions ou des structures sociales).</t>
        </r>
        <r>
          <rPr>
            <sz val="8"/>
            <color indexed="81"/>
            <rFont val="Tahoma"/>
            <family val="2"/>
          </rPr>
          <t xml:space="preserve">
</t>
        </r>
      </text>
      <mc:AlternateContent xmlns:mc="http://schemas.openxmlformats.org/markup-compatibility/2006">
        <mc:Choice Requires="v"/>
        <mc:Fallback>
          <commentPr defaultSize="0" autoFill="0" autoLine="0">
            <anchor>
              <from>
                <xdr:col>13</xdr:col>
                <xdr:colOff>381000</xdr:colOff>
                <xdr:row>69</xdr:row>
                <xdr:rowOff>12700</xdr:rowOff>
              </from>
              <to>
                <xdr:col>22</xdr:col>
                <xdr:colOff>254000</xdr:colOff>
                <xdr:row>78</xdr:row>
                <xdr:rowOff>88900</xdr:rowOff>
              </to>
            </anchor>
          </commentPr>
        </mc:Fallback>
      </mc:AlternateContent>
    </comment>
    <comment ref="B82" authorId="1" shapeId="1153" xr:uid="{01A97101-5AB0-42CE-A5FC-0E248F93B975}">
      <text>
        <r>
          <rPr>
            <sz val="10"/>
            <color indexed="81"/>
            <rFont val="Tahoma"/>
            <family val="2"/>
          </rPr>
          <t>Les archéologues étudient les vestiges matériels des civilisations qui nous ont précédés, depuis les origines de l'homme jusqu'au Moyen-Age. Science complexe, l'archéologie se divise généralement en deux grands domaines: l'archéologie préhistorique (pas de sources écrites) et l'archéologie historique (sources écrites exploitables). De nombreuses spécialités apparaissent ensuite selon des critères géographiques (archéologie du Proche-Orient, celtique, copte, précolombienne, scandinave, etc.) et/ou chronologiques (archéologie préhistorique, néolithique, classique, gallo-romaine, médiévale, etc.). Les archéologues sont des chercheurs spécialisés dans une époque ou un sujet particulier, tant leur champ d'investigation est vaste.</t>
        </r>
        <r>
          <rPr>
            <sz val="8"/>
            <color indexed="81"/>
            <rFont val="Tahoma"/>
            <family val="2"/>
          </rPr>
          <t xml:space="preserve">
</t>
        </r>
      </text>
      <mc:AlternateContent xmlns:mc="http://schemas.openxmlformats.org/markup-compatibility/2006">
        <mc:Choice Requires="v"/>
        <mc:Fallback>
          <commentPr defaultSize="0" autoFill="0" autoLine="0">
            <anchor>
              <from>
                <xdr:col>8</xdr:col>
                <xdr:colOff>139700</xdr:colOff>
                <xdr:row>80</xdr:row>
                <xdr:rowOff>101600</xdr:rowOff>
              </from>
              <to>
                <xdr:col>16</xdr:col>
                <xdr:colOff>711200</xdr:colOff>
                <xdr:row>92</xdr:row>
                <xdr:rowOff>63500</xdr:rowOff>
              </to>
            </anchor>
          </commentPr>
        </mc:Fallback>
      </mc:AlternateContent>
    </comment>
    <comment ref="L82" authorId="1" shapeId="1154" xr:uid="{ADD31C85-F87E-41B9-A781-E2D1C24E7521}">
      <text>
        <r>
          <rPr>
            <sz val="10"/>
            <color indexed="81"/>
            <rFont val="Tahoma"/>
            <family val="2"/>
          </rPr>
          <t>Le technicien ou la technicienne en textile planifient, supervisent et contrôlent l’ensemble des activités liées à la fabrication et à la production industrielle de collections de vêtements. Dans le domaine spécialisé "mode", ils mettent au point des prototypes de vêtements imaginés par les designers, mentionnent les indications techniques utiles à la coupe des tissus et au montage des vêtements. Les professionnels spécialisés en "technologie et conception des tissus" définissent les méthodes de fabrication des vêtements, organisent et gèrent la production. En tant que responsables de projets, les techniciens en textile développent des stratégies techniques et commerciales, respectent les normes de qualité et optimisent la productivité afin d’assurer la rentabilité de l’entreprise.</t>
        </r>
        <r>
          <rPr>
            <sz val="8"/>
            <color indexed="81"/>
            <rFont val="Tahoma"/>
            <family val="2"/>
          </rPr>
          <t xml:space="preserve">
</t>
        </r>
      </text>
      <mc:AlternateContent xmlns:mc="http://schemas.openxmlformats.org/markup-compatibility/2006">
        <mc:Choice Requires="v"/>
        <mc:Fallback>
          <commentPr defaultSize="0" autoFill="0" autoLine="0">
            <anchor>
              <from>
                <xdr:col>13</xdr:col>
                <xdr:colOff>381000</xdr:colOff>
                <xdr:row>69</xdr:row>
                <xdr:rowOff>177800</xdr:rowOff>
              </from>
              <to>
                <xdr:col>22</xdr:col>
                <xdr:colOff>139700</xdr:colOff>
                <xdr:row>81</xdr:row>
                <xdr:rowOff>63500</xdr:rowOff>
              </to>
            </anchor>
          </commentPr>
        </mc:Fallback>
      </mc:AlternateContent>
    </comment>
    <comment ref="B83" authorId="1" shapeId="1155" xr:uid="{2CE48166-9366-4337-8F84-8FCF96CF86AD}">
      <text>
        <r>
          <rPr>
            <sz val="10"/>
            <color indexed="81"/>
            <rFont val="Tahoma"/>
            <family val="2"/>
          </rPr>
          <t>L'esthéticien ou l'esthéticienne aident les femmes et les hommes à s'embellir, à se mettre en valeur et à conserver aussi longtemps que possible un aspect physique agréable. Dans un cadre de confort et de détente, ils prodiguent des soins esthétiques et donnent des conseils sur l'hygiène de vie.</t>
        </r>
        <r>
          <rPr>
            <sz val="8"/>
            <color indexed="81"/>
            <rFont val="Tahoma"/>
            <family val="2"/>
          </rPr>
          <t xml:space="preserve">
</t>
        </r>
      </text>
      <mc:AlternateContent xmlns:mc="http://schemas.openxmlformats.org/markup-compatibility/2006">
        <mc:Choice Requires="v"/>
        <mc:Fallback>
          <commentPr defaultSize="0" autoFill="0" autoLine="0">
            <anchor>
              <from>
                <xdr:col>8</xdr:col>
                <xdr:colOff>139700</xdr:colOff>
                <xdr:row>81</xdr:row>
                <xdr:rowOff>101600</xdr:rowOff>
              </from>
              <to>
                <xdr:col>16</xdr:col>
                <xdr:colOff>177800</xdr:colOff>
                <xdr:row>88</xdr:row>
                <xdr:rowOff>114300</xdr:rowOff>
              </to>
            </anchor>
          </commentPr>
        </mc:Fallback>
      </mc:AlternateContent>
    </comment>
    <comment ref="L83" authorId="1" shapeId="1156" xr:uid="{BC803A92-D285-4D9C-9743-FD7BA4C33685}">
      <text>
        <r>
          <rPr>
            <sz val="10"/>
            <color indexed="81"/>
            <rFont val="Tahoma"/>
            <family val="2"/>
          </rPr>
          <t xml:space="preserve">Le ou la spécialiste d’achat/approvisionnement contribuent à assurer l'approvisionnement d’entreprises industrielles, commerciales, de prestations de services et des grands distributeurs. Ils participent à l’achat des biens de production (machines, outils, matières premières, énergie, etc.) ou des biens de consommation (produits alimentaires, textiles, loisirs, etc.) et sont chargés de comparer minutieusement les produits à disposition afin d'acquérir ceux offrant le meilleur rapport qualité-prix. </t>
        </r>
        <r>
          <rPr>
            <sz val="8"/>
            <color indexed="81"/>
            <rFont val="Tahoma"/>
            <family val="2"/>
          </rPr>
          <t xml:space="preserve">
</t>
        </r>
      </text>
      <mc:AlternateContent xmlns:mc="http://schemas.openxmlformats.org/markup-compatibility/2006">
        <mc:Choice Requires="v"/>
        <mc:Fallback>
          <commentPr defaultSize="0" autoFill="0" autoLine="0">
            <anchor>
              <from>
                <xdr:col>13</xdr:col>
                <xdr:colOff>381000</xdr:colOff>
                <xdr:row>70</xdr:row>
                <xdr:rowOff>139700</xdr:rowOff>
              </from>
              <to>
                <xdr:col>22</xdr:col>
                <xdr:colOff>292100</xdr:colOff>
                <xdr:row>78</xdr:row>
                <xdr:rowOff>76200</xdr:rowOff>
              </to>
            </anchor>
          </commentPr>
        </mc:Fallback>
      </mc:AlternateContent>
    </comment>
    <comment ref="B84" authorId="1" shapeId="1157" xr:uid="{694AEE7B-F3D9-48E8-A163-AF8C7F0BFB82}">
      <text>
        <r>
          <rPr>
            <sz val="10"/>
            <color indexed="81"/>
            <rFont val="Tahoma"/>
            <family val="2"/>
          </rPr>
          <t>L'agrocommerçant ou l'agrocommerçante travaillent dans le domaine de l’agriculture. Selon le poste occupé, ils sont responsables de la gestion d’une entreprise à caractère agricole (magasin spécialisé, grossiste, exploitation agricole, etc.) et/ou de la diffusion de produits du terroir. Intermédiaires entre la campagne et le marché, ils étudient tout projet pouvant déboucher sur une réussite économique.</t>
        </r>
        <r>
          <rPr>
            <sz val="8"/>
            <color indexed="81"/>
            <rFont val="Tahoma"/>
            <family val="2"/>
          </rPr>
          <t xml:space="preserve">
</t>
        </r>
      </text>
      <mc:AlternateContent xmlns:mc="http://schemas.openxmlformats.org/markup-compatibility/2006">
        <mc:Choice Requires="v"/>
        <mc:Fallback>
          <commentPr defaultSize="0" autoFill="0" autoLine="0">
            <anchor>
              <from>
                <xdr:col>8</xdr:col>
                <xdr:colOff>139700</xdr:colOff>
                <xdr:row>82</xdr:row>
                <xdr:rowOff>101600</xdr:rowOff>
              </from>
              <to>
                <xdr:col>16</xdr:col>
                <xdr:colOff>215900</xdr:colOff>
                <xdr:row>89</xdr:row>
                <xdr:rowOff>25400</xdr:rowOff>
              </to>
            </anchor>
          </commentPr>
        </mc:Fallback>
      </mc:AlternateContent>
    </comment>
    <comment ref="L84" authorId="1" shapeId="1158" xr:uid="{B807A88D-A3F6-476E-AB73-BB34F3E11DE4}">
      <text>
        <r>
          <rPr>
            <sz val="10"/>
            <color indexed="81"/>
            <rFont val="Tahoma"/>
            <family val="2"/>
          </rPr>
          <t>Le ou la météorologue étudient l'état physique de l'atmosphère et son évolution à l'aide d'instruments de mesure, de modèles numériques et de données provenant de satellites ou de radars. En tant que prévisionnistes du temps, ils élaborent des bulletins météo à l'usage des professionnels ou du grand public et suivent l'évolution des conditions météorologiques à court terme dans le but d'avertir, si nécessaire, les autorités et la population. Ils mènent également des recherches en matière de météorologie et de climatologie.</t>
        </r>
        <r>
          <rPr>
            <sz val="8"/>
            <color indexed="81"/>
            <rFont val="Tahoma"/>
            <family val="2"/>
          </rPr>
          <t xml:space="preserve">
</t>
        </r>
      </text>
      <mc:AlternateContent xmlns:mc="http://schemas.openxmlformats.org/markup-compatibility/2006">
        <mc:Choice Requires="v"/>
        <mc:Fallback>
          <commentPr defaultSize="0" autoFill="0" autoLine="0">
            <anchor>
              <from>
                <xdr:col>13</xdr:col>
                <xdr:colOff>381000</xdr:colOff>
                <xdr:row>71</xdr:row>
                <xdr:rowOff>101600</xdr:rowOff>
              </from>
              <to>
                <xdr:col>22</xdr:col>
                <xdr:colOff>50800</xdr:colOff>
                <xdr:row>81</xdr:row>
                <xdr:rowOff>190500</xdr:rowOff>
              </to>
            </anchor>
          </commentPr>
        </mc:Fallback>
      </mc:AlternateContent>
    </comment>
    <comment ref="B85" authorId="1" shapeId="1159" xr:uid="{9B9B583F-8DB5-4417-AE38-53A060BF9849}">
      <text>
        <r>
          <rPr>
            <sz val="10"/>
            <color indexed="81"/>
            <rFont val="Tahoma"/>
            <family val="2"/>
          </rPr>
          <t>Le forestier-bûcheron ou la forestière-bûcheronne exécutent tous les travaux liés à l'exploitation des forêts publiques ou privées: coupe de bois, plantation, construction de chemins forestiers, de refuges, d'ouvrages de protection contre les dégâts d'origine animale, végétale ou climatique. Ils participent, en forêt et dans les écosystèmes limitrophes, à la valorisation du bois, à la diversification des essences et au développement de l'espace vital de la faune et de la flore.</t>
        </r>
        <r>
          <rPr>
            <sz val="8"/>
            <color indexed="81"/>
            <rFont val="Tahoma"/>
            <family val="2"/>
          </rPr>
          <t xml:space="preserve">
</t>
        </r>
      </text>
      <mc:AlternateContent xmlns:mc="http://schemas.openxmlformats.org/markup-compatibility/2006">
        <mc:Choice Requires="v"/>
        <mc:Fallback>
          <commentPr defaultSize="0" autoFill="0" autoLine="0">
            <anchor>
              <from>
                <xdr:col>8</xdr:col>
                <xdr:colOff>139700</xdr:colOff>
                <xdr:row>83</xdr:row>
                <xdr:rowOff>101600</xdr:rowOff>
              </from>
              <to>
                <xdr:col>16</xdr:col>
                <xdr:colOff>25400</xdr:colOff>
                <xdr:row>92</xdr:row>
                <xdr:rowOff>177800</xdr:rowOff>
              </to>
            </anchor>
          </commentPr>
        </mc:Fallback>
      </mc:AlternateContent>
    </comment>
    <comment ref="L85" authorId="1" shapeId="1160" xr:uid="{CC62BE5F-6D43-4B94-8C46-9B6FF2622C01}">
      <text>
        <r>
          <rPr>
            <sz val="10"/>
            <color indexed="81"/>
            <rFont val="Tahoma"/>
            <family val="2"/>
          </rPr>
          <t>Le boulanger-pâtissier-confiseur ou la boulangère-pâtissière-confiseuse préparent, en fonction de leur spécialisation, différents types de pains (blanc, mi-blanc, complet, etc.), des produits de petite boulangerie (croissants, brioches, escargots, etc.), des spécialités en biscuiterie-pâtisserie (tourtes, cakes, desserts, etc.), des articles de confiserie et des produits traiteur. Ils les confectionnent à la main ou à l'aide d'appareils à partir d'ingrédients de base tels que farines, laitages, sucres, oeufs, cacao, fruits, liqueurs, etc.</t>
        </r>
        <r>
          <rPr>
            <sz val="8"/>
            <color indexed="81"/>
            <rFont val="Tahoma"/>
            <family val="2"/>
          </rPr>
          <t xml:space="preserve">
</t>
        </r>
      </text>
      <mc:AlternateContent xmlns:mc="http://schemas.openxmlformats.org/markup-compatibility/2006">
        <mc:Choice Requires="v"/>
        <mc:Fallback>
          <commentPr defaultSize="0" autoFill="0" autoLine="0">
            <anchor>
              <from>
                <xdr:col>13</xdr:col>
                <xdr:colOff>381000</xdr:colOff>
                <xdr:row>72</xdr:row>
                <xdr:rowOff>63500</xdr:rowOff>
              </from>
              <to>
                <xdr:col>21</xdr:col>
                <xdr:colOff>139700</xdr:colOff>
                <xdr:row>81</xdr:row>
                <xdr:rowOff>190500</xdr:rowOff>
              </to>
            </anchor>
          </commentPr>
        </mc:Fallback>
      </mc:AlternateContent>
    </comment>
    <comment ref="B86" authorId="1" shapeId="1161" xr:uid="{8116ED0D-6D47-4651-88A1-053072A101E2}">
      <text>
        <r>
          <rPr>
            <sz val="10"/>
            <color indexed="81"/>
            <rFont val="Tahoma"/>
            <family val="2"/>
          </rPr>
          <t>Spécialistes de l'alimentation, le diététicien ou la diététicienne jouent un rôle important dans la prévention et le traitement des maladies, en promulguant une alimentation saine et équilibrée. Ils prodiguent des conseils et proposent aux personnes ayant des besoins nutritifs particuliers (sportifs, enfants, femmes enceintes, personnes malades, etc.) une meilleure gestion de leur alimentation. Ils informent le public, par l'intermédiaire des médias ou par des conférences, sur la nécessité d'adopter une hygiène de vie équilibrée.</t>
        </r>
        <r>
          <rPr>
            <sz val="8"/>
            <color indexed="81"/>
            <rFont val="Tahoma"/>
            <family val="2"/>
          </rPr>
          <t xml:space="preserve">
</t>
        </r>
      </text>
      <mc:AlternateContent xmlns:mc="http://schemas.openxmlformats.org/markup-compatibility/2006">
        <mc:Choice Requires="v"/>
        <mc:Fallback>
          <commentPr defaultSize="0" autoFill="0" autoLine="0">
            <anchor>
              <from>
                <xdr:col>8</xdr:col>
                <xdr:colOff>139700</xdr:colOff>
                <xdr:row>84</xdr:row>
                <xdr:rowOff>101600</xdr:rowOff>
              </from>
              <to>
                <xdr:col>16</xdr:col>
                <xdr:colOff>304800</xdr:colOff>
                <xdr:row>92</xdr:row>
                <xdr:rowOff>228600</xdr:rowOff>
              </to>
            </anchor>
          </commentPr>
        </mc:Fallback>
      </mc:AlternateContent>
    </comment>
    <comment ref="L86" authorId="1" shapeId="1162" xr:uid="{BC6573A5-E475-4164-A387-585086B1754E}">
      <text>
        <r>
          <rPr>
            <sz val="10"/>
            <color indexed="81"/>
            <rFont val="Tahoma"/>
            <family val="2"/>
          </rPr>
          <t>Le metteur ou la metteuse en scène sont responsables de la réalisation scénique d'une oeuvre. Ils adaptent le scénario qui prendra la forme d'un film ou d'une pièce de théâtre. En tant que responsables de l'aspect esthétique et dramatique de l'oeuvre, ils choisissent les comédiens ou les acteurs, dirigent leur jeu et s'impliquent dans la conception du décor, des costumes, de l'éclairage et du son (bruitage, musique, parole). Selon leurs affinités, ils travaillent à la mise en scène de pièces de théâtre, de films pour le cinéma ou la télévision.</t>
        </r>
        <r>
          <rPr>
            <sz val="8"/>
            <color indexed="81"/>
            <rFont val="Tahoma"/>
            <family val="2"/>
          </rPr>
          <t xml:space="preserve">
</t>
        </r>
      </text>
      <mc:AlternateContent xmlns:mc="http://schemas.openxmlformats.org/markup-compatibility/2006">
        <mc:Choice Requires="v"/>
        <mc:Fallback>
          <commentPr defaultSize="0" autoFill="0" autoLine="0">
            <anchor>
              <from>
                <xdr:col>13</xdr:col>
                <xdr:colOff>381000</xdr:colOff>
                <xdr:row>73</xdr:row>
                <xdr:rowOff>25400</xdr:rowOff>
              </from>
              <to>
                <xdr:col>21</xdr:col>
                <xdr:colOff>215900</xdr:colOff>
                <xdr:row>82</xdr:row>
                <xdr:rowOff>0</xdr:rowOff>
              </to>
            </anchor>
          </commentPr>
        </mc:Fallback>
      </mc:AlternateContent>
    </comment>
    <comment ref="B87" authorId="1" shapeId="1163" xr:uid="{EB9686F9-90E5-42F7-956E-DB69DB460C71}">
      <text>
        <r>
          <rPr>
            <sz val="10"/>
            <color indexed="81"/>
            <rFont val="Tahoma"/>
            <family val="2"/>
          </rPr>
          <t>Le bijoutier ou la bijoutière fabriquent de façon artisanale des bagues, des bracelets, des colliers, des broches, etc. en utilisant des métaux nobles (or, argent, platine), des pierres précieuses ou tout autre matériau fantaisie (caoutchouc, fil synthétique, corde, etc); ils créent et fabriquent des objets d'orfèvrerie en métaux précieux ou non précieux destinés au service de la table, à la décoration de la maison ou au service du culte; ils sertissent des perles, des pierres fines, précieuses ou synthétiques sur des bijoux ou des objets de luxe en choisissant le meilleur angle pour les positionner.</t>
        </r>
        <r>
          <rPr>
            <sz val="8"/>
            <color indexed="81"/>
            <rFont val="Tahoma"/>
            <family val="2"/>
          </rPr>
          <t xml:space="preserve">
</t>
        </r>
      </text>
      <mc:AlternateContent xmlns:mc="http://schemas.openxmlformats.org/markup-compatibility/2006">
        <mc:Choice Requires="v"/>
        <mc:Fallback>
          <commentPr defaultSize="0" autoFill="0" autoLine="0">
            <anchor>
              <from>
                <xdr:col>8</xdr:col>
                <xdr:colOff>139700</xdr:colOff>
                <xdr:row>85</xdr:row>
                <xdr:rowOff>101600</xdr:rowOff>
              </from>
              <to>
                <xdr:col>17</xdr:col>
                <xdr:colOff>101600</xdr:colOff>
                <xdr:row>93</xdr:row>
                <xdr:rowOff>101600</xdr:rowOff>
              </to>
            </anchor>
          </commentPr>
        </mc:Fallback>
      </mc:AlternateContent>
    </comment>
    <comment ref="L87" authorId="1" shapeId="1164" xr:uid="{F6A684EE-9D7C-4CBA-A647-24B6D806D6E4}">
      <text>
        <r>
          <rPr>
            <sz val="10"/>
            <color indexed="81"/>
            <rFont val="Tahoma"/>
            <family val="2"/>
          </rPr>
          <t xml:space="preserve">Les peintres appliquent des peintures et des vernis sur différents éléments d'un bâtiment: murs, plafonds, sols, fenêtres, volets, boiseries, etc. Ils posent également des papiers peints, des tissus, des revêtements muraux et réalisent des travaux de décoration. Par leur travail, ils contribuent à protèger et embellir les bâtiments. </t>
        </r>
        <r>
          <rPr>
            <sz val="8"/>
            <color indexed="81"/>
            <rFont val="Tahoma"/>
            <family val="2"/>
          </rPr>
          <t xml:space="preserve">
</t>
        </r>
      </text>
      <mc:AlternateContent xmlns:mc="http://schemas.openxmlformats.org/markup-compatibility/2006">
        <mc:Choice Requires="v"/>
        <mc:Fallback>
          <commentPr defaultSize="0" autoFill="0" autoLine="0">
            <anchor>
              <from>
                <xdr:col>13</xdr:col>
                <xdr:colOff>381000</xdr:colOff>
                <xdr:row>73</xdr:row>
                <xdr:rowOff>177800</xdr:rowOff>
              </from>
              <to>
                <xdr:col>18</xdr:col>
                <xdr:colOff>444500</xdr:colOff>
                <xdr:row>82</xdr:row>
                <xdr:rowOff>0</xdr:rowOff>
              </to>
            </anchor>
          </commentPr>
        </mc:Fallback>
      </mc:AlternateContent>
    </comment>
    <comment ref="B88" authorId="1" shapeId="1165" xr:uid="{3B7B2136-8C94-4BBF-856B-101D5FA66FEE}">
      <text>
        <r>
          <rPr>
            <sz val="10"/>
            <color indexed="81"/>
            <rFont val="Tahoma"/>
            <family val="2"/>
          </rPr>
          <t>L'ingénieur ou l'ingénieure du bois s'occupent de la transformation et de l'utilisation du bois. Ils conçoivent diverses constructions, planifient la production industrielle d'éléments en bois, recherchent, créent, développent et commercialisent des produits à base de bois. Ce vaste domaine conduit les ingénieurs du bois à se spécialiser.</t>
        </r>
        <r>
          <rPr>
            <sz val="8"/>
            <color indexed="81"/>
            <rFont val="Tahoma"/>
            <family val="2"/>
          </rPr>
          <t xml:space="preserve">
</t>
        </r>
      </text>
      <mc:AlternateContent xmlns:mc="http://schemas.openxmlformats.org/markup-compatibility/2006">
        <mc:Choice Requires="v"/>
        <mc:Fallback>
          <commentPr defaultSize="0" autoFill="0" autoLine="0">
            <anchor>
              <from>
                <xdr:col>8</xdr:col>
                <xdr:colOff>139700</xdr:colOff>
                <xdr:row>86</xdr:row>
                <xdr:rowOff>101600</xdr:rowOff>
              </from>
              <to>
                <xdr:col>16</xdr:col>
                <xdr:colOff>254000</xdr:colOff>
                <xdr:row>92</xdr:row>
                <xdr:rowOff>292100</xdr:rowOff>
              </to>
            </anchor>
          </commentPr>
        </mc:Fallback>
      </mc:AlternateContent>
    </comment>
    <comment ref="L88" authorId="1" shapeId="1166" xr:uid="{2E075350-88FC-47CE-A7C7-F94D6AB9B058}">
      <text>
        <r>
          <rPr>
            <sz val="10"/>
            <color indexed="81"/>
            <rFont val="Tahoma"/>
            <family val="2"/>
          </rPr>
          <t xml:space="preserve">Le ou la géologue analysent, décrivent et expliquent la composition, la structure et les ressources de la terre. A l'aide de moyens techniques sophistiqués, ils évaluent et mettent en valeur les ressources minérales exploitables (minéraux, combustibles, fossiles, eau), tout en se préoccupant de la gestion et de la préservation de l'environnement.  </t>
        </r>
        <r>
          <rPr>
            <sz val="8"/>
            <color indexed="81"/>
            <rFont val="Tahoma"/>
            <family val="2"/>
          </rPr>
          <t xml:space="preserve">
</t>
        </r>
      </text>
      <mc:AlternateContent xmlns:mc="http://schemas.openxmlformats.org/markup-compatibility/2006">
        <mc:Choice Requires="v"/>
        <mc:Fallback>
          <commentPr defaultSize="0" autoFill="0" autoLine="0">
            <anchor>
              <from>
                <xdr:col>13</xdr:col>
                <xdr:colOff>381000</xdr:colOff>
                <xdr:row>74</xdr:row>
                <xdr:rowOff>139700</xdr:rowOff>
              </from>
              <to>
                <xdr:col>19</xdr:col>
                <xdr:colOff>368300</xdr:colOff>
                <xdr:row>82</xdr:row>
                <xdr:rowOff>0</xdr:rowOff>
              </to>
            </anchor>
          </commentPr>
        </mc:Fallback>
      </mc:AlternateContent>
    </comment>
    <comment ref="B89" authorId="1" shapeId="1167" xr:uid="{14131BE1-EC96-4E87-8240-D8B464F96A94}">
      <text>
        <r>
          <rPr>
            <sz val="10"/>
            <color indexed="81"/>
            <rFont val="Tahoma"/>
            <family val="2"/>
          </rPr>
          <t>Le ou la biologiste étudient la vie les organismes vivants et leur milieu. Les travaux des chercheurs se déroulent principalement en laboratoire, plus rarement sur le terrain. Ils agissent pour le compte d'organismes publics ou privés, de sociétés de conseils en environnement, dans la production pharmaceutique, chimique et biotechnologique.</t>
        </r>
        <r>
          <rPr>
            <sz val="8"/>
            <color indexed="81"/>
            <rFont val="Tahoma"/>
            <family val="2"/>
          </rPr>
          <t xml:space="preserve">
</t>
        </r>
      </text>
      <mc:AlternateContent xmlns:mc="http://schemas.openxmlformats.org/markup-compatibility/2006">
        <mc:Choice Requires="v"/>
        <mc:Fallback>
          <commentPr defaultSize="0" autoFill="0" autoLine="0">
            <anchor>
              <from>
                <xdr:col>8</xdr:col>
                <xdr:colOff>139700</xdr:colOff>
                <xdr:row>87</xdr:row>
                <xdr:rowOff>101600</xdr:rowOff>
              </from>
              <to>
                <xdr:col>16</xdr:col>
                <xdr:colOff>139700</xdr:colOff>
                <xdr:row>92</xdr:row>
                <xdr:rowOff>342900</xdr:rowOff>
              </to>
            </anchor>
          </commentPr>
        </mc:Fallback>
      </mc:AlternateContent>
    </comment>
    <comment ref="L89" authorId="1" shapeId="1168" xr:uid="{8D230BBD-FFFD-4F11-B9AF-8278F7AB286A}">
      <text>
        <r>
          <rPr>
            <sz val="10"/>
            <color indexed="81"/>
            <rFont val="Tahoma"/>
            <family val="2"/>
          </rPr>
          <t>Le ou la diplomate sont les représentants officiels de la Suisse. Ils mettent en oeuvre la politique étrangère de la Confédération suisse, dans le but de préserver ses intérêts à l'étranger et de contribuer au développement de ses relations avec les autres pays. Ce sont les observateurs d'une situation donnée, des créateurs de réseaux, ainsi que des facilitateurs et des managers.
Les diplomates travaillent aussi bien en Suisse qu'à l'étranger:
dans une ambassade, ou plus rarement un consulat général; 
auprès d'organisations internationales où ils présentent la position suisse; 
à la centrale, à Berne, où ils définissent les grandes lignes de la politique étrangère suisse et où ils assument un rôle de coordination de toutes les activités liées à ce domaine.</t>
        </r>
        <r>
          <rPr>
            <sz val="8"/>
            <color indexed="81"/>
            <rFont val="Tahoma"/>
            <family val="2"/>
          </rPr>
          <t xml:space="preserve">
</t>
        </r>
      </text>
      <mc:AlternateContent xmlns:mc="http://schemas.openxmlformats.org/markup-compatibility/2006">
        <mc:Choice Requires="v"/>
        <mc:Fallback>
          <commentPr defaultSize="0" autoFill="0" autoLine="0">
            <anchor>
              <from>
                <xdr:col>13</xdr:col>
                <xdr:colOff>381000</xdr:colOff>
                <xdr:row>75</xdr:row>
                <xdr:rowOff>101600</xdr:rowOff>
              </from>
              <to>
                <xdr:col>22</xdr:col>
                <xdr:colOff>368300</xdr:colOff>
                <xdr:row>87</xdr:row>
                <xdr:rowOff>165100</xdr:rowOff>
              </to>
            </anchor>
          </commentPr>
        </mc:Fallback>
      </mc:AlternateContent>
    </comment>
    <comment ref="B90" authorId="1" shapeId="1169" xr:uid="{2FF873D1-5B06-46D8-9BFE-4D54319D887B}">
      <text>
        <r>
          <rPr>
            <sz val="10"/>
            <color indexed="81"/>
            <rFont val="Tahoma"/>
            <family val="2"/>
          </rPr>
          <t>Le ou la juriste, généralistes du droit, jouent un rôle de conseil et d'assistance juridique auprès de la direction d'une entreprise ou auprès des responsables opérationnels d'une administration. Lors de la rédaction de contrats, l'élaboration de projets ou dans des affaires litigieuses, les juristes donnent des avis de droit sur la base des lois, des règlements et de la jurisprudence en vigueur.</t>
        </r>
        <r>
          <rPr>
            <sz val="8"/>
            <color indexed="81"/>
            <rFont val="Tahoma"/>
            <family val="2"/>
          </rPr>
          <t xml:space="preserve">
</t>
        </r>
      </text>
      <mc:AlternateContent xmlns:mc="http://schemas.openxmlformats.org/markup-compatibility/2006">
        <mc:Choice Requires="v"/>
        <mc:Fallback>
          <commentPr defaultSize="0" autoFill="0" autoLine="0">
            <anchor>
              <from>
                <xdr:col>8</xdr:col>
                <xdr:colOff>139700</xdr:colOff>
                <xdr:row>88</xdr:row>
                <xdr:rowOff>101600</xdr:rowOff>
              </from>
              <to>
                <xdr:col>16</xdr:col>
                <xdr:colOff>76200</xdr:colOff>
                <xdr:row>94</xdr:row>
                <xdr:rowOff>177800</xdr:rowOff>
              </to>
            </anchor>
          </commentPr>
        </mc:Fallback>
      </mc:AlternateContent>
    </comment>
    <comment ref="L90" authorId="1" shapeId="1170" xr:uid="{FF9159D9-CF67-4E4A-AC14-F229078B8391}">
      <text>
        <r>
          <rPr>
            <sz val="10"/>
            <color indexed="81"/>
            <rFont val="Tahoma"/>
            <family val="2"/>
          </rPr>
          <t>Les économistes bancaires conseillent les clients et exécutent diverses opérations: octroi de crédit (privé, hypothécaire, commercial), ouverture, gestion ou solde d'un compte, placements financiers, achats et ventes de devises ou de titres boursiers (actions, obligations, produits dérivés, etc.), etc.</t>
        </r>
        <r>
          <rPr>
            <sz val="8"/>
            <color indexed="81"/>
            <rFont val="Tahoma"/>
            <family val="2"/>
          </rPr>
          <t xml:space="preserve">
</t>
        </r>
      </text>
      <mc:AlternateContent xmlns:mc="http://schemas.openxmlformats.org/markup-compatibility/2006">
        <mc:Choice Requires="v"/>
        <mc:Fallback>
          <commentPr defaultSize="0" autoFill="0" autoLine="0">
            <anchor>
              <from>
                <xdr:col>13</xdr:col>
                <xdr:colOff>381000</xdr:colOff>
                <xdr:row>76</xdr:row>
                <xdr:rowOff>139700</xdr:rowOff>
              </from>
              <to>
                <xdr:col>20</xdr:col>
                <xdr:colOff>215900</xdr:colOff>
                <xdr:row>83</xdr:row>
                <xdr:rowOff>50800</xdr:rowOff>
              </to>
            </anchor>
          </commentPr>
        </mc:Fallback>
      </mc:AlternateContent>
    </comment>
    <comment ref="B91" authorId="1" shapeId="1171" xr:uid="{DDC6509A-7F78-40D6-B27D-3513BCCE58AC}">
      <text>
        <r>
          <rPr>
            <sz val="10"/>
            <color indexed="81"/>
            <rFont val="Tahoma"/>
            <family val="2"/>
          </rPr>
          <t>Le chef ou la cheffe de marketing préparent le terrain à la commercialisation d'un produit ou d'un service. Ils analysent leur branche d'activité, évaluent le potentiel des clients actuels et futurs, conçoivent et mettent en oeuvre des stratégies pour orienter les activités d'une entreprise en fonction des tendances du marché et des désirs des consommateurs.</t>
        </r>
        <r>
          <rPr>
            <b/>
            <sz val="8"/>
            <color indexed="81"/>
            <rFont val="Tahoma"/>
            <family val="2"/>
          </rPr>
          <t xml:space="preserve">
</t>
        </r>
      </text>
      <mc:AlternateContent xmlns:mc="http://schemas.openxmlformats.org/markup-compatibility/2006">
        <mc:Choice Requires="v"/>
        <mc:Fallback>
          <commentPr defaultSize="0" autoFill="0" autoLine="0">
            <anchor>
              <from>
                <xdr:col>8</xdr:col>
                <xdr:colOff>139700</xdr:colOff>
                <xdr:row>89</xdr:row>
                <xdr:rowOff>101600</xdr:rowOff>
              </from>
              <to>
                <xdr:col>15</xdr:col>
                <xdr:colOff>101600</xdr:colOff>
                <xdr:row>95</xdr:row>
                <xdr:rowOff>50800</xdr:rowOff>
              </to>
            </anchor>
          </commentPr>
        </mc:Fallback>
      </mc:AlternateContent>
    </comment>
    <comment ref="L91" authorId="1" shapeId="1172" xr:uid="{15A3F953-DF8F-4046-B162-C964EF72A1D9}">
      <text>
        <r>
          <rPr>
            <sz val="10"/>
            <color indexed="81"/>
            <rFont val="Tahoma"/>
            <family val="2"/>
          </rPr>
          <t>Le planificateur-électricien ou la planificatrice-électricienne contribuent à la réalisation de projets d'installations électriques dans différents bâtiments: habitat, industrie, commerce. Ils établissent des plans d'avant-projet et des plans d'exécution d'installations variées, parfois complexes, comprenant: des réseaux électriques (courant fort, courant faible), des réseaux de télécommunication, des systèmes de sécurité (paratonnerre, détecteurs d'incendies, alarmes diverses, etc.).</t>
        </r>
        <r>
          <rPr>
            <sz val="8"/>
            <color indexed="81"/>
            <rFont val="Tahoma"/>
            <family val="2"/>
          </rPr>
          <t xml:space="preserve">
</t>
        </r>
      </text>
      <mc:AlternateContent xmlns:mc="http://schemas.openxmlformats.org/markup-compatibility/2006">
        <mc:Choice Requires="v"/>
        <mc:Fallback>
          <commentPr defaultSize="0" autoFill="0" autoLine="0">
            <anchor>
              <from>
                <xdr:col>13</xdr:col>
                <xdr:colOff>381000</xdr:colOff>
                <xdr:row>77</xdr:row>
                <xdr:rowOff>190500</xdr:rowOff>
              </from>
              <to>
                <xdr:col>21</xdr:col>
                <xdr:colOff>177800</xdr:colOff>
                <xdr:row>86</xdr:row>
                <xdr:rowOff>152400</xdr:rowOff>
              </to>
            </anchor>
          </commentPr>
        </mc:Fallback>
      </mc:AlternateContent>
    </comment>
    <comment ref="B92" authorId="1" shapeId="1173" xr:uid="{8734F4C9-CDF2-403E-BB24-9474AEC23705}">
      <text>
        <r>
          <rPr>
            <sz val="10"/>
            <color indexed="81"/>
            <rFont val="Tahoma"/>
            <family val="2"/>
          </rPr>
          <t>Le technicien ou la technicienne en électronique participent à la réalisation de composants ou d'équipements électroniques, au développement de tests de contrôle automatisés et à la mise en service de circuits et installations électroniques. Leur domaine d'activité est large, mais touche tout particulièrement au signal, à la régulation, au traitement analogique ou numérique, aux automates programmables et à la robotique.
Intermédiaires entre les ingénieurs et les responsables des ateliers de production, les techniciens en électronique se voient confier tout ou partie d'un projet.</t>
        </r>
        <r>
          <rPr>
            <sz val="8"/>
            <color indexed="81"/>
            <rFont val="Tahoma"/>
            <family val="2"/>
          </rPr>
          <t xml:space="preserve">
</t>
        </r>
      </text>
      <mc:AlternateContent xmlns:mc="http://schemas.openxmlformats.org/markup-compatibility/2006">
        <mc:Choice Requires="v"/>
        <mc:Fallback>
          <commentPr defaultSize="0" autoFill="0" autoLine="0">
            <anchor>
              <from>
                <xdr:col>8</xdr:col>
                <xdr:colOff>139700</xdr:colOff>
                <xdr:row>90</xdr:row>
                <xdr:rowOff>101600</xdr:rowOff>
              </from>
              <to>
                <xdr:col>17</xdr:col>
                <xdr:colOff>368300</xdr:colOff>
                <xdr:row>95</xdr:row>
                <xdr:rowOff>533400</xdr:rowOff>
              </to>
            </anchor>
          </commentPr>
        </mc:Fallback>
      </mc:AlternateContent>
    </comment>
    <comment ref="L92" authorId="1" shapeId="1174" xr:uid="{A0FCF265-5EA8-4B34-BDF7-7426B7C3B234}">
      <text>
        <r>
          <rPr>
            <sz val="10"/>
            <color indexed="81"/>
            <rFont val="Tahoma"/>
            <family val="2"/>
          </rPr>
          <t>L'ingénieur ou l'ingénieure en systèmes de communication imaginent, conçoivent, développent et gèrent des réseaux de communication favorisant l'échange d'informations sous forme de données, d'images, de sons et de films. Leur domaine d'activité se situe au carrefour de l'informatique, des mathématiques et des télécommunications. De la carte à puce à la chirurgie pratiquée à distance, en passant par le téléphone mobile, l'ordinateur portable, les serveurs, l'Internet et les moteurs de recherche multimédia, le champ d'application des ingénieurs en systèmes de communication est vaste et en constante évolution.</t>
        </r>
        <r>
          <rPr>
            <b/>
            <sz val="8"/>
            <color indexed="81"/>
            <rFont val="Tahoma"/>
            <family val="2"/>
          </rPr>
          <t xml:space="preserve">
</t>
        </r>
      </text>
      <mc:AlternateContent xmlns:mc="http://schemas.openxmlformats.org/markup-compatibility/2006">
        <mc:Choice Requires="v"/>
        <mc:Fallback>
          <commentPr defaultSize="0" autoFill="0" autoLine="0">
            <anchor>
              <from>
                <xdr:col>13</xdr:col>
                <xdr:colOff>381000</xdr:colOff>
                <xdr:row>78</xdr:row>
                <xdr:rowOff>76200</xdr:rowOff>
              </from>
              <to>
                <xdr:col>22</xdr:col>
                <xdr:colOff>101600</xdr:colOff>
                <xdr:row>88</xdr:row>
                <xdr:rowOff>152400</xdr:rowOff>
              </to>
            </anchor>
          </commentPr>
        </mc:Fallback>
      </mc:AlternateContent>
    </comment>
  </commentList>
</comments>
</file>

<file path=xl/sharedStrings.xml><?xml version="1.0" encoding="utf-8"?>
<sst xmlns="http://purl.oclc.org/ooxml/spreadsheetml/main" count="213" uniqueCount="205">
  <si>
    <t>Date:</t>
  </si>
  <si>
    <t>A</t>
  </si>
  <si>
    <t>B</t>
  </si>
  <si>
    <t>Gestionnaire du commerce de détail</t>
  </si>
  <si>
    <t>Journaliste</t>
  </si>
  <si>
    <t>C</t>
  </si>
  <si>
    <t>D</t>
  </si>
  <si>
    <t>Biologiste</t>
  </si>
  <si>
    <t>Météorologue</t>
  </si>
  <si>
    <t>Economiste d'entreprise</t>
  </si>
  <si>
    <t>Fleuriste</t>
  </si>
  <si>
    <t>Guide de montagne</t>
  </si>
  <si>
    <t>E</t>
  </si>
  <si>
    <t>F</t>
  </si>
  <si>
    <t>Photographe</t>
  </si>
  <si>
    <t>G</t>
  </si>
  <si>
    <t>H</t>
  </si>
  <si>
    <t>Spécialiste en hôtellerie</t>
  </si>
  <si>
    <t>Zoologiste</t>
  </si>
  <si>
    <t>Graphiste</t>
  </si>
  <si>
    <t>I</t>
  </si>
  <si>
    <t>Spécialiste en assurance</t>
  </si>
  <si>
    <t>1)</t>
  </si>
  <si>
    <t>2)</t>
  </si>
  <si>
    <t>3)</t>
  </si>
  <si>
    <t>Libraire</t>
  </si>
  <si>
    <t xml:space="preserve">C </t>
  </si>
  <si>
    <t xml:space="preserve"> F</t>
  </si>
  <si>
    <t>Total</t>
  </si>
  <si>
    <t>Rang</t>
  </si>
  <si>
    <t>Forestier-bûcheron</t>
  </si>
  <si>
    <t>Créateur de vêtements</t>
  </si>
  <si>
    <t>Electronicien</t>
  </si>
  <si>
    <t>Ingénieur en chimie</t>
  </si>
  <si>
    <t>Avocat</t>
  </si>
  <si>
    <t>Réalisateur publicitaire</t>
  </si>
  <si>
    <t>Enseignant de sport</t>
  </si>
  <si>
    <t>Assistant en pharmacie</t>
  </si>
  <si>
    <t>Historien</t>
  </si>
  <si>
    <t>Employé de commerce</t>
  </si>
  <si>
    <t>Polymécanicien</t>
  </si>
  <si>
    <t>Chef de vente</t>
  </si>
  <si>
    <t>Bijoutier</t>
  </si>
  <si>
    <t>Cuisinier</t>
  </si>
  <si>
    <t>Informaticien</t>
  </si>
  <si>
    <t>Technicien en radiologie médicale</t>
  </si>
  <si>
    <t>Coiffeur</t>
  </si>
  <si>
    <t>Infirmier</t>
  </si>
  <si>
    <t>Agriculteur</t>
  </si>
  <si>
    <t>Conseiller financier</t>
  </si>
  <si>
    <t>Traducteur</t>
  </si>
  <si>
    <t>Opérateur de médias imprimés</t>
  </si>
  <si>
    <t>Agent de voyages</t>
  </si>
  <si>
    <t>Mécatronicien d'automobiles</t>
  </si>
  <si>
    <t>Educateur social</t>
  </si>
  <si>
    <t>Assistant en soins et santé communautaire</t>
  </si>
  <si>
    <t>Mathématicien</t>
  </si>
  <si>
    <t>Médiamaticien</t>
  </si>
  <si>
    <t>Chef de marketing</t>
  </si>
  <si>
    <t>Economiste bancaire</t>
  </si>
  <si>
    <t>Assistant socio-éducatif</t>
  </si>
  <si>
    <t>Professionnel du cheval</t>
  </si>
  <si>
    <t>Editeur</t>
  </si>
  <si>
    <t>Psychologue</t>
  </si>
  <si>
    <t>Installateur-électricien</t>
  </si>
  <si>
    <t>Menuisier</t>
  </si>
  <si>
    <t>www.orientation.ch</t>
  </si>
  <si>
    <t>www.orientationfr.ch</t>
  </si>
  <si>
    <t>Assistant social</t>
  </si>
  <si>
    <t>Assistant médical</t>
  </si>
  <si>
    <r>
      <t xml:space="preserve">1. Remplissez vos </t>
    </r>
    <r>
      <rPr>
        <b/>
        <sz val="10"/>
        <rFont val="Arial"/>
        <family val="2"/>
      </rPr>
      <t>données personnelles</t>
    </r>
    <r>
      <rPr>
        <sz val="10"/>
        <rFont val="Arial"/>
        <family val="2"/>
      </rPr>
      <t xml:space="preserve"> et la </t>
    </r>
    <r>
      <rPr>
        <b/>
        <sz val="10"/>
        <rFont val="Arial"/>
        <family val="2"/>
      </rPr>
      <t>date.</t>
    </r>
  </si>
  <si>
    <t>Domaines</t>
  </si>
  <si>
    <t>Laborantin en chimie</t>
  </si>
  <si>
    <t>Technologue en denrées alimentaires</t>
  </si>
  <si>
    <t>Installateur en chauffage</t>
  </si>
  <si>
    <t>Agent en information documentaire</t>
  </si>
  <si>
    <t>Dessinateur: architecture</t>
  </si>
  <si>
    <t>Technicien-dentiste</t>
  </si>
  <si>
    <t>Enseignant de musique</t>
  </si>
  <si>
    <t>Policier</t>
  </si>
  <si>
    <t>Automaticien</t>
  </si>
  <si>
    <t>Polygraphe</t>
  </si>
  <si>
    <t>Garde-frontière</t>
  </si>
  <si>
    <t>Droguiste</t>
  </si>
  <si>
    <t>Assistant en médecine vétérinaire</t>
  </si>
  <si>
    <t>Criminaliste</t>
  </si>
  <si>
    <t>Opticien</t>
  </si>
  <si>
    <t>Maître socioprofessionnel</t>
  </si>
  <si>
    <t>Garde-faune</t>
  </si>
  <si>
    <t>Constructeur de routes</t>
  </si>
  <si>
    <t>Astronome-astrophysicien</t>
  </si>
  <si>
    <t>Ingénieur électricien</t>
  </si>
  <si>
    <t>Informaticien de gestion</t>
  </si>
  <si>
    <t>Carrossier-tôlier</t>
  </si>
  <si>
    <t>Technologue en impression</t>
  </si>
  <si>
    <t>Cordonnier</t>
  </si>
  <si>
    <t>Comédien</t>
  </si>
  <si>
    <t>Notaire</t>
  </si>
  <si>
    <t>Technicien en télécommunications</t>
  </si>
  <si>
    <t>Technologue en emballage</t>
  </si>
  <si>
    <t>Enseignant secondaire</t>
  </si>
  <si>
    <t>Ingénieur en technologie alimentaire</t>
  </si>
  <si>
    <t>Sapeur-pompier professionnel</t>
  </si>
  <si>
    <t>Expert-comptable</t>
  </si>
  <si>
    <t>Electricien de montage</t>
  </si>
  <si>
    <t>Webmaster</t>
  </si>
  <si>
    <t>Logisticien</t>
  </si>
  <si>
    <t>Designer en design mode</t>
  </si>
  <si>
    <t>Spécialiste en protection de l'environnement</t>
  </si>
  <si>
    <t>Architecte</t>
  </si>
  <si>
    <t>Volcanologue</t>
  </si>
  <si>
    <t>Spécialiste en ressources humaines</t>
  </si>
  <si>
    <t>Electronicien en multimédia</t>
  </si>
  <si>
    <t>Ingénieur en informatique</t>
  </si>
  <si>
    <t>Ingénieur en génie mécanique</t>
  </si>
  <si>
    <t>Ambulancier</t>
  </si>
  <si>
    <t>Mannequin</t>
  </si>
  <si>
    <t>Conseiller de vente automobile</t>
  </si>
  <si>
    <t>Gardien d'animaux</t>
  </si>
  <si>
    <t>Danseur interprète</t>
  </si>
  <si>
    <t>Ingénieur civil</t>
  </si>
  <si>
    <t>Agent de sécurité</t>
  </si>
  <si>
    <t>Télématicien</t>
  </si>
  <si>
    <t>Pilote de locomotive</t>
  </si>
  <si>
    <t>Interprète de conférence</t>
  </si>
  <si>
    <t>Cafetier-restaurateur et hôtelier</t>
  </si>
  <si>
    <t>Conservateur de musée</t>
  </si>
  <si>
    <t>Constructeur métallique</t>
  </si>
  <si>
    <t>Microbiologiste</t>
  </si>
  <si>
    <t>Horticulteur: paysagisme</t>
  </si>
  <si>
    <t>J</t>
  </si>
  <si>
    <t>Moniteur de conduite</t>
  </si>
  <si>
    <t>Archéologue</t>
  </si>
  <si>
    <t>Agrocommerçant</t>
  </si>
  <si>
    <t>Diététicien</t>
  </si>
  <si>
    <t>Ingénieur du bois</t>
  </si>
  <si>
    <t>Juriste</t>
  </si>
  <si>
    <t>Technicien en électronique</t>
  </si>
  <si>
    <t>Ingénieur en microtechnique</t>
  </si>
  <si>
    <t>Médecin spécialiste en médecine générale</t>
  </si>
  <si>
    <t>Cameraman</t>
  </si>
  <si>
    <t>Sociologue</t>
  </si>
  <si>
    <t>Metteur en scène</t>
  </si>
  <si>
    <t>Géologue</t>
  </si>
  <si>
    <t>Diplomate</t>
  </si>
  <si>
    <t>Planificateur-électricien</t>
  </si>
  <si>
    <t>Ingénieur en systèmes de communication</t>
  </si>
  <si>
    <t>Alimentation, hôtellerie</t>
  </si>
  <si>
    <t>Arts appliqués, arts, musique</t>
  </si>
  <si>
    <t>Bâtiment, construction</t>
  </si>
  <si>
    <t>Biologie, chimie, physique</t>
  </si>
  <si>
    <t>Droit, sécurité, police</t>
  </si>
  <si>
    <t>Economie, administration, tourisme</t>
  </si>
  <si>
    <t>Electricité, électronique</t>
  </si>
  <si>
    <t>Informatique, multimédia</t>
  </si>
  <si>
    <t>Mécanique, transports</t>
  </si>
  <si>
    <t>Médecine, santé</t>
  </si>
  <si>
    <t>Social, sciences humaines, sport</t>
  </si>
  <si>
    <t>Vente, achat</t>
  </si>
  <si>
    <t>Spécialiste d'achat/approvisionnement</t>
  </si>
  <si>
    <t>Boulanger-pâtissier-confiseur</t>
  </si>
  <si>
    <t>Totaux (=120)</t>
  </si>
  <si>
    <r>
      <t xml:space="preserve">3. Inscrivez à gauche les </t>
    </r>
    <r>
      <rPr>
        <b/>
        <sz val="10"/>
        <rFont val="Arial"/>
        <family val="2"/>
      </rPr>
      <t>3 professions</t>
    </r>
    <r>
      <rPr>
        <sz val="10"/>
        <rFont val="Arial"/>
        <family val="2"/>
      </rPr>
      <t xml:space="preserve"> que vous préféreriez entre toutes, qu'elles soient ou non indiquées sur cette feuille.</t>
    </r>
  </si>
  <si>
    <t>Consignes</t>
  </si>
  <si>
    <t>(=1200)</t>
  </si>
  <si>
    <r>
      <t xml:space="preserve">2. </t>
    </r>
    <r>
      <rPr>
        <b/>
        <sz val="10"/>
        <rFont val="Arial"/>
        <family val="2"/>
      </rPr>
      <t>Numérotez</t>
    </r>
    <r>
      <rPr>
        <sz val="10"/>
        <rFont val="Arial"/>
        <family val="2"/>
      </rPr>
      <t xml:space="preserve"> chaque groupe </t>
    </r>
    <r>
      <rPr>
        <b/>
        <sz val="10"/>
        <rFont val="Arial"/>
        <family val="2"/>
      </rPr>
      <t>de</t>
    </r>
    <r>
      <rPr>
        <sz val="10"/>
        <rFont val="Arial"/>
        <family val="2"/>
      </rPr>
      <t xml:space="preserve"> "</t>
    </r>
    <r>
      <rPr>
        <b/>
        <sz val="10"/>
        <rFont val="Arial"/>
        <family val="2"/>
      </rPr>
      <t>1</t>
    </r>
    <r>
      <rPr>
        <sz val="10"/>
        <rFont val="Arial"/>
        <family val="2"/>
      </rPr>
      <t xml:space="preserve">" </t>
    </r>
    <r>
      <rPr>
        <b/>
        <sz val="10"/>
        <rFont val="Arial"/>
        <family val="2"/>
      </rPr>
      <t>à</t>
    </r>
    <r>
      <rPr>
        <sz val="10"/>
        <rFont val="Arial"/>
        <family val="2"/>
      </rPr>
      <t xml:space="preserve"> "</t>
    </r>
    <r>
      <rPr>
        <b/>
        <sz val="10"/>
        <rFont val="Arial"/>
        <family val="2"/>
      </rPr>
      <t>15</t>
    </r>
    <r>
      <rPr>
        <sz val="10"/>
        <rFont val="Arial"/>
        <family val="2"/>
      </rPr>
      <t xml:space="preserve">" </t>
    </r>
    <r>
      <rPr>
        <b/>
        <sz val="10"/>
        <rFont val="Arial"/>
        <family val="2"/>
      </rPr>
      <t xml:space="preserve">selon l'ordre de vos préférences (intérêts). </t>
    </r>
    <r>
      <rPr>
        <sz val="10"/>
        <rFont val="Arial"/>
        <family val="2"/>
      </rPr>
      <t>C'est-à-dire que pour chaque groupe (A, B, C, D, etc.)</t>
    </r>
    <r>
      <rPr>
        <b/>
        <sz val="10"/>
        <rFont val="Arial"/>
        <family val="2"/>
      </rPr>
      <t xml:space="preserve"> indiquez "1": profession dont le travail aurait votre préférence …</t>
    </r>
    <r>
      <rPr>
        <sz val="10"/>
        <rFont val="Arial"/>
        <family val="2"/>
      </rPr>
      <t>et ainsi de suite</t>
    </r>
    <r>
      <rPr>
        <b/>
        <sz val="10"/>
        <rFont val="Arial"/>
        <family val="2"/>
      </rPr>
      <t xml:space="preserve"> jusqu'à "13", "14", "15": genre de travail qui vous plairait le moins. </t>
    </r>
    <r>
      <rPr>
        <sz val="10"/>
        <rFont val="Arial"/>
        <family val="2"/>
      </rPr>
      <t xml:space="preserve">Chaque nombre (de 1 à 15) ne peut être utilisé qu'une seule fois par groupe ! Ne considérez ni la question rémunération (salaire), ni celle de vos possibilités de réussite (capacités, compétences) dans ces professions, classez-les seulement selon votre préférence pour la matière de travail qu'elles impliquent. Placez le curseur sans cliquer sur les professions en </t>
    </r>
    <r>
      <rPr>
        <sz val="10"/>
        <color indexed="12"/>
        <rFont val="Arial"/>
        <family val="2"/>
      </rPr>
      <t>bleu</t>
    </r>
    <r>
      <rPr>
        <sz val="10"/>
        <rFont val="Arial"/>
        <family val="2"/>
      </rPr>
      <t xml:space="preserve"> pour obtenir une définition. Cliquez si vous souhaitez obtenir le lien de la fiche InfOP.</t>
    </r>
  </si>
  <si>
    <r>
      <t xml:space="preserve">4. </t>
    </r>
    <r>
      <rPr>
        <b/>
        <sz val="10"/>
        <rFont val="Arial"/>
        <family val="2"/>
      </rPr>
      <t xml:space="preserve">Vérifiez que le </t>
    </r>
    <r>
      <rPr>
        <b/>
        <sz val="10"/>
        <color indexed="10"/>
        <rFont val="Arial"/>
        <family val="2"/>
      </rPr>
      <t>total</t>
    </r>
    <r>
      <rPr>
        <b/>
        <sz val="10"/>
        <rFont val="Arial"/>
        <family val="2"/>
      </rPr>
      <t xml:space="preserve"> soit correct</t>
    </r>
    <r>
      <rPr>
        <sz val="10"/>
        <rFont val="Arial"/>
        <family val="2"/>
      </rPr>
      <t>, sinon corrigez les erreurs</t>
    </r>
  </si>
  <si>
    <t>Soins corporels, textiles, habillement</t>
  </si>
  <si>
    <t>Rang
Décroissant</t>
  </si>
  <si>
    <t>Interactive Media Designer</t>
  </si>
  <si>
    <t>Technologue du lait</t>
  </si>
  <si>
    <t>Conducteur de véhicules lourds</t>
  </si>
  <si>
    <t>Technicien en conduite de travaux</t>
  </si>
  <si>
    <t>Agent relation client</t>
  </si>
  <si>
    <t>Spécialiste pharmaceutique</t>
  </si>
  <si>
    <t>Artisan du cuir et du textile</t>
  </si>
  <si>
    <t>Etal.
Mixte</t>
  </si>
  <si>
    <t>Etal.
Garçon</t>
  </si>
  <si>
    <t>Date de naissance :</t>
  </si>
  <si>
    <t>Date :</t>
  </si>
  <si>
    <t>Prénom, nom ET classe :</t>
  </si>
  <si>
    <t>Officier de carrière</t>
  </si>
  <si>
    <t>Animaux, nature, environnement</t>
  </si>
  <si>
    <t>Médias, communication, industrie graphique</t>
  </si>
  <si>
    <t>Peintre</t>
  </si>
  <si>
    <t>Technicien en textile</t>
  </si>
  <si>
    <t>Designer en communication visuelle</t>
  </si>
  <si>
    <t>Conseiller en couleurs et en styles de mode</t>
  </si>
  <si>
    <t>Physiothérapeute</t>
  </si>
  <si>
    <t>Informaticien en développement d'applications TIC</t>
  </si>
  <si>
    <t>Esthéticien</t>
  </si>
  <si>
    <t>Horloger</t>
  </si>
  <si>
    <t>Manager en tourisme</t>
  </si>
  <si>
    <t>Architecte d'intérieur</t>
  </si>
  <si>
    <t>Laborantin</t>
  </si>
  <si>
    <t>Réalisateur de films</t>
  </si>
  <si>
    <t>Gestionnaire en entretien des textiles</t>
  </si>
  <si>
    <t>Economiste d'entreprise en hôtellerie et accueil</t>
  </si>
  <si>
    <t>Spécialiste en communication hôtelière</t>
  </si>
  <si>
    <t>Inventaire d'intérêts Rothwell-Miller, adaptation 2017 (Garçons)</t>
  </si>
  <si>
    <r>
      <t xml:space="preserve">Reportez le classement de vos intérêts (selon les </t>
    </r>
    <r>
      <rPr>
        <b/>
        <sz val="10"/>
        <color indexed="17"/>
        <rFont val="Arial"/>
        <family val="2"/>
      </rPr>
      <t>rangs</t>
    </r>
    <r>
      <rPr>
        <b/>
        <sz val="10"/>
        <rFont val="Arial"/>
        <family val="2"/>
      </rPr>
      <t>) dans le classeur "Une Vie, des directions" au chapitre "Me connaître", page 18</t>
    </r>
  </si>
  <si>
    <r>
      <t xml:space="preserve">5. </t>
    </r>
    <r>
      <rPr>
        <b/>
        <sz val="10"/>
        <rFont val="Arial"/>
        <family val="2"/>
      </rPr>
      <t>Enregistrez</t>
    </r>
    <r>
      <rPr>
        <sz val="10"/>
        <rFont val="Arial"/>
        <family val="2"/>
      </rPr>
      <t xml:space="preserve"> le fichier "Fichier -&gt; Enregistrer", </t>
    </r>
    <r>
      <rPr>
        <b/>
        <sz val="10"/>
        <rFont val="Arial"/>
        <family val="2"/>
      </rPr>
      <t>fermez Excel</t>
    </r>
    <r>
      <rPr>
        <sz val="10"/>
        <rFont val="Arial"/>
        <family val="2"/>
      </rPr>
      <t xml:space="preserve"> puis envoyer le fichier complété par mail à votre conseiller-ère en orientation</t>
    </r>
    <r>
      <rPr>
        <b/>
        <sz val="10"/>
        <rFont val="Arial"/>
        <family val="2"/>
      </rPr>
      <t>,</t>
    </r>
    <r>
      <rPr>
        <sz val="10"/>
        <rFont val="Arial"/>
        <family val="2"/>
      </rPr>
      <t xml:space="preserve"> Objet : Prénom+Nom+Classe, Texte : bonjour (s</t>
    </r>
    <r>
      <rPr>
        <i/>
        <sz val="10"/>
        <rFont val="Arial"/>
        <family val="2"/>
      </rPr>
      <t xml:space="preserve">i l'envoi </t>
    </r>
    <r>
      <rPr>
        <i/>
        <u/>
        <sz val="10"/>
        <rFont val="Arial"/>
        <family val="2"/>
      </rPr>
      <t>n'est pas</t>
    </r>
    <r>
      <rPr>
        <i/>
        <sz val="10"/>
        <rFont val="Arial"/>
        <family val="2"/>
      </rPr>
      <t xml:space="preserve"> possible, imprimez les 2 pages du document pour le remettre à votre conseiller-ère en orientation)</t>
    </r>
  </si>
  <si>
    <r>
      <t xml:space="preserve">6. </t>
    </r>
    <r>
      <rPr>
        <b/>
        <sz val="10"/>
        <rFont val="Arial"/>
        <family val="2"/>
      </rPr>
      <t>Reportez</t>
    </r>
    <r>
      <rPr>
        <sz val="10"/>
        <rFont val="Arial"/>
        <family val="2"/>
      </rPr>
      <t xml:space="preserve"> le classement (selon les </t>
    </r>
    <r>
      <rPr>
        <sz val="10"/>
        <color indexed="17"/>
        <rFont val="Arial"/>
        <family val="2"/>
      </rPr>
      <t>rangs</t>
    </r>
    <r>
      <rPr>
        <sz val="10"/>
        <rFont val="Arial"/>
        <family val="2"/>
      </rPr>
      <t>) de vos intérêts dans le classeur "Une Vie, des directions" au chapitre "Me connaître", page 18</t>
    </r>
  </si>
  <si>
    <t>7. Cliquez sur "Graphiques" ci-dessous</t>
  </si>
  <si>
    <t>8. Naviguez sur :</t>
  </si>
</sst>
</file>

<file path=xl/styles.xml><?xml version="1.0" encoding="utf-8"?>
<styleSheet xmlns="http://purl.oclc.org/ooxml/spreadsheetml/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800]dddd\,\ mmmm\ dd\,\ yyyy"/>
  </numFmts>
  <fonts count="39">
    <font>
      <sz val="10"/>
      <name val="Arial"/>
    </font>
    <font>
      <sz val="10"/>
      <name val="Arial"/>
      <family val="2"/>
    </font>
    <font>
      <sz val="10"/>
      <color indexed="12"/>
      <name val="Arial"/>
      <family val="2"/>
    </font>
    <font>
      <sz val="8"/>
      <name val="Arial"/>
      <family val="2"/>
    </font>
    <font>
      <b/>
      <sz val="16"/>
      <name val="Arial"/>
      <family val="2"/>
    </font>
    <font>
      <b/>
      <sz val="10"/>
      <name val="Arial"/>
      <family val="2"/>
    </font>
    <font>
      <sz val="10"/>
      <name val="Arial"/>
      <family val="2"/>
    </font>
    <font>
      <b/>
      <sz val="12"/>
      <name val="Arial"/>
      <family val="2"/>
    </font>
    <font>
      <sz val="12"/>
      <name val="Arial"/>
      <family val="2"/>
    </font>
    <font>
      <b/>
      <sz val="16"/>
      <color indexed="10"/>
      <name val="Arial"/>
      <family val="2"/>
    </font>
    <font>
      <sz val="10"/>
      <name val="@Arial Unicode MS"/>
      <family val="2"/>
    </font>
    <font>
      <i/>
      <sz val="10"/>
      <color indexed="10"/>
      <name val="Arial"/>
      <family val="2"/>
    </font>
    <font>
      <i/>
      <sz val="10"/>
      <name val="Arial"/>
      <family val="2"/>
    </font>
    <font>
      <i/>
      <u/>
      <sz val="10"/>
      <name val="Arial"/>
      <family val="2"/>
    </font>
    <font>
      <b/>
      <sz val="10"/>
      <name val="@Arial Unicode MS"/>
      <family val="2"/>
    </font>
    <font>
      <sz val="10"/>
      <color indexed="17"/>
      <name val="Arial"/>
      <family val="2"/>
    </font>
    <font>
      <sz val="10"/>
      <color indexed="81"/>
      <name val="Tahoma"/>
      <family val="2"/>
    </font>
    <font>
      <sz val="8"/>
      <color indexed="81"/>
      <name val="Tahoma"/>
      <family val="2"/>
    </font>
    <font>
      <b/>
      <sz val="8"/>
      <color indexed="81"/>
      <name val="Tahoma"/>
      <family val="2"/>
    </font>
    <font>
      <b/>
      <sz val="10"/>
      <color indexed="81"/>
      <name val="Tahoma"/>
      <family val="2"/>
    </font>
    <font>
      <b/>
      <u/>
      <sz val="14"/>
      <color indexed="10"/>
      <name val="Arial"/>
      <family val="2"/>
    </font>
    <font>
      <b/>
      <sz val="10"/>
      <color indexed="17"/>
      <name val="Arial"/>
      <family val="2"/>
    </font>
    <font>
      <sz val="10"/>
      <color indexed="81"/>
      <name val="Arial"/>
      <family val="2"/>
    </font>
    <font>
      <sz val="10"/>
      <color indexed="10"/>
      <name val="Arial"/>
      <family val="2"/>
    </font>
    <font>
      <sz val="9"/>
      <color indexed="12"/>
      <name val="Arial"/>
      <family val="2"/>
    </font>
    <font>
      <b/>
      <sz val="10"/>
      <color indexed="10"/>
      <name val="Arial"/>
      <family val="2"/>
    </font>
    <font>
      <sz val="10"/>
      <name val="Arial"/>
      <family val="2"/>
    </font>
    <font>
      <b/>
      <sz val="24"/>
      <name val="Arial"/>
      <family val="2"/>
    </font>
    <font>
      <sz val="24"/>
      <name val="Arial"/>
      <family val="2"/>
    </font>
    <font>
      <sz val="11"/>
      <color indexed="12"/>
      <name val="Arial"/>
      <family val="2"/>
    </font>
    <font>
      <sz val="12"/>
      <color indexed="12"/>
      <name val="Arial"/>
      <family val="2"/>
    </font>
    <font>
      <sz val="12"/>
      <name val="Arial"/>
      <family val="2"/>
    </font>
    <font>
      <b/>
      <sz val="10"/>
      <color indexed="10"/>
      <name val="Arial"/>
      <family val="2"/>
    </font>
    <font>
      <sz val="10"/>
      <color indexed="9"/>
      <name val="Arial"/>
      <family val="2"/>
    </font>
    <font>
      <b/>
      <sz val="12"/>
      <color indexed="9"/>
      <name val="Arial"/>
      <family val="2"/>
    </font>
    <font>
      <b/>
      <sz val="12"/>
      <color indexed="17"/>
      <name val="Arial"/>
      <family val="2"/>
    </font>
    <font>
      <b/>
      <sz val="10"/>
      <color indexed="49"/>
      <name val="Arial"/>
      <family val="2"/>
    </font>
    <font>
      <sz val="8"/>
      <name val="Arial"/>
      <family val="2"/>
    </font>
    <font>
      <sz val="11"/>
      <name val="Arial"/>
      <family val="2"/>
    </font>
  </fonts>
  <fills count="2">
    <fill>
      <patternFill patternType="none"/>
    </fill>
    <fill>
      <patternFill patternType="gray125"/>
    </fill>
  </fills>
  <borders count="52">
    <border>
      <start/>
      <end/>
      <top/>
      <bottom/>
      <diagonal/>
    </border>
    <border>
      <start style="thick">
        <color indexed="10"/>
      </start>
      <end/>
      <top/>
      <bottom/>
      <diagonal/>
    </border>
    <border>
      <start/>
      <end/>
      <top/>
      <bottom style="thin">
        <color indexed="64"/>
      </bottom>
      <diagonal/>
    </border>
    <border>
      <start/>
      <end style="thick">
        <color indexed="10"/>
      </end>
      <top/>
      <bottom/>
      <diagonal/>
    </border>
    <border>
      <start style="thin">
        <color indexed="64"/>
      </start>
      <end/>
      <top style="thin">
        <color indexed="64"/>
      </top>
      <bottom style="thin">
        <color indexed="64"/>
      </bottom>
      <diagonal/>
    </border>
    <border>
      <start/>
      <end/>
      <top/>
      <bottom style="medium">
        <color indexed="64"/>
      </bottom>
      <diagonal/>
    </border>
    <border>
      <start style="thick">
        <color indexed="64"/>
      </start>
      <end/>
      <top style="thick">
        <color indexed="64"/>
      </top>
      <bottom/>
      <diagonal/>
    </border>
    <border>
      <start/>
      <end/>
      <top style="thick">
        <color indexed="64"/>
      </top>
      <bottom/>
      <diagonal/>
    </border>
    <border>
      <start/>
      <end style="thin">
        <color indexed="64"/>
      </end>
      <top style="thick">
        <color indexed="64"/>
      </top>
      <bottom/>
      <diagonal/>
    </border>
    <border>
      <start style="thin">
        <color indexed="64"/>
      </start>
      <end style="thin">
        <color indexed="64"/>
      </end>
      <top style="thick">
        <color indexed="64"/>
      </top>
      <bottom/>
      <diagonal/>
    </border>
    <border>
      <start style="thin">
        <color indexed="64"/>
      </start>
      <end/>
      <top style="thick">
        <color indexed="64"/>
      </top>
      <bottom style="thin">
        <color indexed="64"/>
      </bottom>
      <diagonal/>
    </border>
    <border>
      <start style="thick">
        <color indexed="64"/>
      </start>
      <end style="thick">
        <color indexed="64"/>
      </end>
      <top style="thick">
        <color indexed="64"/>
      </top>
      <bottom/>
      <diagonal/>
    </border>
    <border>
      <start style="thin">
        <color indexed="64"/>
      </start>
      <end style="thin">
        <color indexed="64"/>
      </end>
      <top style="thin">
        <color indexed="64"/>
      </top>
      <bottom style="thin">
        <color indexed="64"/>
      </bottom>
      <diagonal/>
    </border>
    <border>
      <start style="thick">
        <color indexed="64"/>
      </start>
      <end style="thick">
        <color indexed="64"/>
      </end>
      <top style="thin">
        <color indexed="64"/>
      </top>
      <bottom style="thin">
        <color indexed="64"/>
      </bottom>
      <diagonal/>
    </border>
    <border>
      <start/>
      <end style="thick">
        <color indexed="64"/>
      </end>
      <top style="thin">
        <color indexed="64"/>
      </top>
      <bottom style="thin">
        <color indexed="64"/>
      </bottom>
      <diagonal/>
    </border>
    <border>
      <start style="thick">
        <color indexed="64"/>
      </start>
      <end style="thick">
        <color indexed="64"/>
      </end>
      <top/>
      <bottom/>
      <diagonal/>
    </border>
    <border>
      <start style="thick">
        <color indexed="64"/>
      </start>
      <end style="thick">
        <color indexed="64"/>
      </end>
      <top style="thin">
        <color indexed="64"/>
      </top>
      <bottom/>
      <diagonal/>
    </border>
    <border>
      <start style="thick">
        <color indexed="64"/>
      </start>
      <end style="thick">
        <color indexed="64"/>
      </end>
      <top style="thin">
        <color indexed="64"/>
      </top>
      <bottom style="medium">
        <color indexed="64"/>
      </bottom>
      <diagonal/>
    </border>
    <border>
      <start style="thick">
        <color indexed="64"/>
      </start>
      <end style="thick">
        <color indexed="64"/>
      </end>
      <top style="thin">
        <color indexed="64"/>
      </top>
      <bottom style="thick">
        <color indexed="64"/>
      </bottom>
      <diagonal/>
    </border>
    <border>
      <start/>
      <end style="thick">
        <color indexed="64"/>
      </end>
      <top style="thin">
        <color indexed="64"/>
      </top>
      <bottom style="thick">
        <color indexed="64"/>
      </bottom>
      <diagonal/>
    </border>
    <border>
      <start style="thin">
        <color indexed="64"/>
      </start>
      <end style="thin">
        <color indexed="64"/>
      </end>
      <top style="thick">
        <color indexed="64"/>
      </top>
      <bottom style="thin">
        <color indexed="64"/>
      </bottom>
      <diagonal/>
    </border>
    <border>
      <start style="thick">
        <color indexed="64"/>
      </start>
      <end/>
      <top style="medium">
        <color indexed="64"/>
      </top>
      <bottom style="thick">
        <color indexed="64"/>
      </bottom>
      <diagonal/>
    </border>
    <border>
      <start style="thick">
        <color indexed="64"/>
      </start>
      <end/>
      <top/>
      <bottom/>
      <diagonal/>
    </border>
    <border>
      <start style="thick">
        <color indexed="64"/>
      </start>
      <end style="thick">
        <color indexed="64"/>
      </end>
      <top style="thick">
        <color indexed="64"/>
      </top>
      <bottom style="thin">
        <color indexed="64"/>
      </bottom>
      <diagonal/>
    </border>
    <border>
      <start/>
      <end style="thick">
        <color indexed="64"/>
      </end>
      <top style="thick">
        <color indexed="64"/>
      </top>
      <bottom style="thin">
        <color indexed="64"/>
      </bottom>
      <diagonal/>
    </border>
    <border>
      <start style="medium">
        <color indexed="64"/>
      </start>
      <end style="medium">
        <color indexed="64"/>
      </end>
      <top/>
      <bottom style="medium">
        <color indexed="64"/>
      </bottom>
      <diagonal/>
    </border>
    <border>
      <start style="medium">
        <color indexed="64"/>
      </start>
      <end style="medium">
        <color indexed="64"/>
      </end>
      <top style="medium">
        <color indexed="64"/>
      </top>
      <bottom style="medium">
        <color indexed="64"/>
      </bottom>
      <diagonal/>
    </border>
    <border>
      <start/>
      <end style="medium">
        <color indexed="64"/>
      </end>
      <top style="medium">
        <color indexed="64"/>
      </top>
      <bottom style="medium">
        <color indexed="64"/>
      </bottom>
      <diagonal/>
    </border>
    <border>
      <start style="medium">
        <color indexed="64"/>
      </start>
      <end/>
      <top/>
      <bottom/>
      <diagonal/>
    </border>
    <border>
      <start/>
      <end style="medium">
        <color indexed="64"/>
      </end>
      <top/>
      <bottom/>
      <diagonal/>
    </border>
    <border>
      <start style="medium">
        <color indexed="64"/>
      </start>
      <end style="thin">
        <color indexed="64"/>
      </end>
      <top style="thin">
        <color indexed="64"/>
      </top>
      <bottom style="thin">
        <color indexed="64"/>
      </bottom>
      <diagonal/>
    </border>
    <border>
      <start/>
      <end/>
      <top style="thin">
        <color indexed="64"/>
      </top>
      <bottom style="thin">
        <color indexed="64"/>
      </bottom>
      <diagonal/>
    </border>
    <border>
      <start/>
      <end style="thin">
        <color indexed="64"/>
      </end>
      <top style="thin">
        <color indexed="64"/>
      </top>
      <bottom style="thin">
        <color indexed="64"/>
      </bottom>
      <diagonal/>
    </border>
    <border>
      <start style="thick">
        <color indexed="64"/>
      </start>
      <end/>
      <top style="thin">
        <color indexed="64"/>
      </top>
      <bottom style="thin">
        <color indexed="64"/>
      </bottom>
      <diagonal/>
    </border>
    <border>
      <start style="medium">
        <color indexed="64"/>
      </start>
      <end/>
      <top style="medium">
        <color indexed="64"/>
      </top>
      <bottom style="thin">
        <color indexed="64"/>
      </bottom>
      <diagonal/>
    </border>
    <border>
      <start/>
      <end/>
      <top style="medium">
        <color indexed="64"/>
      </top>
      <bottom style="thin">
        <color indexed="64"/>
      </bottom>
      <diagonal/>
    </border>
    <border>
      <start/>
      <end style="medium">
        <color indexed="64"/>
      </end>
      <top style="medium">
        <color indexed="64"/>
      </top>
      <bottom style="thin">
        <color indexed="64"/>
      </bottom>
      <diagonal/>
    </border>
    <border>
      <start style="medium">
        <color indexed="64"/>
      </start>
      <end/>
      <top style="thin">
        <color indexed="64"/>
      </top>
      <bottom style="thin">
        <color indexed="64"/>
      </bottom>
      <diagonal/>
    </border>
    <border>
      <start/>
      <end style="medium">
        <color indexed="64"/>
      </end>
      <top style="thin">
        <color indexed="64"/>
      </top>
      <bottom style="thin">
        <color indexed="64"/>
      </bottom>
      <diagonal/>
    </border>
    <border>
      <start style="medium">
        <color indexed="64"/>
      </start>
      <end/>
      <top style="thin">
        <color indexed="64"/>
      </top>
      <bottom style="medium">
        <color indexed="64"/>
      </bottom>
      <diagonal/>
    </border>
    <border>
      <start/>
      <end/>
      <top style="thin">
        <color indexed="64"/>
      </top>
      <bottom style="medium">
        <color indexed="64"/>
      </bottom>
      <diagonal/>
    </border>
    <border>
      <start/>
      <end style="medium">
        <color indexed="64"/>
      </end>
      <top style="thin">
        <color indexed="64"/>
      </top>
      <bottom style="medium">
        <color indexed="64"/>
      </bottom>
      <diagonal/>
    </border>
    <border>
      <start style="thin">
        <color indexed="64"/>
      </start>
      <end style="medium">
        <color indexed="64"/>
      </end>
      <top style="thin">
        <color indexed="64"/>
      </top>
      <bottom style="thin">
        <color indexed="64"/>
      </bottom>
      <diagonal/>
    </border>
    <border>
      <start style="medium">
        <color indexed="64"/>
      </start>
      <end style="thin">
        <color indexed="64"/>
      </end>
      <top style="thin">
        <color indexed="64"/>
      </top>
      <bottom style="medium">
        <color indexed="64"/>
      </bottom>
      <diagonal/>
    </border>
    <border>
      <start style="thin">
        <color indexed="64"/>
      </start>
      <end style="thin">
        <color indexed="64"/>
      </end>
      <top style="thin">
        <color indexed="64"/>
      </top>
      <bottom style="medium">
        <color indexed="64"/>
      </bottom>
      <diagonal/>
    </border>
    <border>
      <start style="thin">
        <color indexed="64"/>
      </start>
      <end style="medium">
        <color indexed="64"/>
      </end>
      <top style="thin">
        <color indexed="64"/>
      </top>
      <bottom style="medium">
        <color indexed="64"/>
      </bottom>
      <diagonal/>
    </border>
    <border>
      <start style="medium">
        <color indexed="64"/>
      </start>
      <end style="thin">
        <color indexed="64"/>
      </end>
      <top style="medium">
        <color indexed="64"/>
      </top>
      <bottom style="thin">
        <color indexed="64"/>
      </bottom>
      <diagonal/>
    </border>
    <border>
      <start style="thin">
        <color indexed="64"/>
      </start>
      <end style="thin">
        <color indexed="64"/>
      </end>
      <top style="medium">
        <color indexed="64"/>
      </top>
      <bottom style="thin">
        <color indexed="64"/>
      </bottom>
      <diagonal/>
    </border>
    <border>
      <start style="thin">
        <color indexed="64"/>
      </start>
      <end style="medium">
        <color indexed="64"/>
      </end>
      <top style="medium">
        <color indexed="64"/>
      </top>
      <bottom style="thin">
        <color indexed="64"/>
      </bottom>
      <diagonal/>
    </border>
    <border>
      <start style="thick">
        <color indexed="64"/>
      </start>
      <end/>
      <top style="thin">
        <color indexed="64"/>
      </top>
      <bottom style="thick">
        <color indexed="64"/>
      </bottom>
      <diagonal/>
    </border>
    <border>
      <start/>
      <end/>
      <top style="thin">
        <color indexed="64"/>
      </top>
      <bottom style="thick">
        <color indexed="64"/>
      </bottom>
      <diagonal/>
    </border>
    <border>
      <start/>
      <end style="thin">
        <color indexed="64"/>
      </end>
      <top style="thin">
        <color indexed="64"/>
      </top>
      <bottom style="thick">
        <color indexed="64"/>
      </bottom>
      <diagonal/>
    </border>
  </borders>
  <cellStyleXfs count="2">
    <xf numFmtId="0" fontId="0" fillId="0" borderId="0"/>
    <xf numFmtId="0" fontId="2" fillId="0" borderId="0" applyNumberFormat="0" applyFill="0" applyBorder="0" applyAlignment="0" applyProtection="0">
      <alignment vertical="top"/>
      <protection locked="0"/>
    </xf>
  </cellStyleXfs>
  <cellXfs count="142">
    <xf numFmtId="0" fontId="0" fillId="0" borderId="0" xfId="0"/>
    <xf numFmtId="0" fontId="4" fillId="0" borderId="0" xfId="0" applyFont="1" applyAlignment="1">
      <alignment horizontal="center"/>
    </xf>
    <xf numFmtId="0" fontId="0" fillId="0" borderId="1" xfId="0" applyBorder="1"/>
    <xf numFmtId="0" fontId="0" fillId="0" borderId="0" xfId="0" applyAlignment="1">
      <alignment vertical="top" wrapText="1"/>
    </xf>
    <xf numFmtId="0" fontId="3" fillId="0" borderId="0" xfId="0" applyFont="1"/>
    <xf numFmtId="0" fontId="0" fillId="0" borderId="0" xfId="0" applyAlignment="1">
      <alignment horizontal="left" vertical="center"/>
    </xf>
    <xf numFmtId="0" fontId="2" fillId="0" borderId="0" xfId="1" applyBorder="1" applyAlignment="1" applyProtection="1">
      <alignment horizontal="left" vertical="center"/>
    </xf>
    <xf numFmtId="0" fontId="2" fillId="0" borderId="0" xfId="1" applyAlignment="1" applyProtection="1"/>
    <xf numFmtId="0" fontId="8" fillId="0" borderId="0" xfId="0" applyFont="1" applyAlignment="1">
      <alignment wrapText="1"/>
    </xf>
    <xf numFmtId="0" fontId="0" fillId="0" borderId="0" xfId="0" applyAlignment="1">
      <alignment vertical="top"/>
    </xf>
    <xf numFmtId="0" fontId="0" fillId="0" borderId="0" xfId="0" applyAlignment="1">
      <alignment wrapText="1"/>
    </xf>
    <xf numFmtId="0" fontId="5" fillId="0" borderId="0" xfId="0" applyFont="1"/>
    <xf numFmtId="0" fontId="2" fillId="0" borderId="0" xfId="1" applyBorder="1" applyAlignment="1" applyProtection="1"/>
    <xf numFmtId="0" fontId="24" fillId="0" borderId="0" xfId="1" applyFont="1" applyBorder="1" applyAlignment="1" applyProtection="1"/>
    <xf numFmtId="0" fontId="6" fillId="0" borderId="0" xfId="1" applyFont="1" applyBorder="1" applyAlignment="1" applyProtection="1">
      <alignment horizontal="right" vertical="center"/>
    </xf>
    <xf numFmtId="0" fontId="0" fillId="0" borderId="2" xfId="0" applyBorder="1"/>
    <xf numFmtId="0" fontId="0" fillId="0" borderId="3" xfId="0" applyBorder="1"/>
    <xf numFmtId="0" fontId="27" fillId="0" borderId="0" xfId="0" applyFont="1"/>
    <xf numFmtId="0" fontId="28" fillId="0" borderId="0" xfId="0" applyFont="1"/>
    <xf numFmtId="0" fontId="5" fillId="0" borderId="4" xfId="0" applyFont="1" applyBorder="1" applyAlignment="1" applyProtection="1">
      <alignment horizontal="left" vertical="center"/>
      <protection locked="0"/>
    </xf>
    <xf numFmtId="14" fontId="5" fillId="0" borderId="4" xfId="0" applyNumberFormat="1" applyFont="1" applyBorder="1" applyAlignment="1" applyProtection="1">
      <alignment horizontal="left" vertical="center"/>
      <protection locked="0"/>
    </xf>
    <xf numFmtId="164" fontId="0" fillId="0" borderId="0" xfId="0" applyNumberFormat="1" applyAlignment="1">
      <alignment horizontal="left"/>
    </xf>
    <xf numFmtId="164" fontId="5" fillId="0" borderId="0" xfId="0" applyNumberFormat="1" applyFont="1" applyAlignment="1">
      <alignment horizontal="left" vertical="center"/>
    </xf>
    <xf numFmtId="0" fontId="0" fillId="0" borderId="5" xfId="0" applyBorder="1"/>
    <xf numFmtId="0" fontId="5" fillId="0" borderId="0" xfId="0" applyFont="1" applyAlignment="1">
      <alignment horizontal="left" vertical="center"/>
    </xf>
    <xf numFmtId="164" fontId="5" fillId="0" borderId="4" xfId="0" applyNumberFormat="1" applyFont="1" applyBorder="1" applyAlignment="1">
      <alignment horizontal="left" vertical="center"/>
    </xf>
    <xf numFmtId="0" fontId="7" fillId="0" borderId="0" xfId="0" applyFont="1"/>
    <xf numFmtId="0" fontId="33" fillId="0" borderId="0" xfId="0" applyFont="1"/>
    <xf numFmtId="0" fontId="0" fillId="0" borderId="0" xfId="0" applyAlignment="1">
      <alignment vertical="center"/>
    </xf>
    <xf numFmtId="0" fontId="33" fillId="0" borderId="3" xfId="0" applyFont="1" applyBorder="1"/>
    <xf numFmtId="0" fontId="4" fillId="0" borderId="6" xfId="0" applyFont="1" applyBorder="1" applyAlignment="1">
      <alignment vertical="center"/>
    </xf>
    <xf numFmtId="0" fontId="0" fillId="0" borderId="7" xfId="0" applyBorder="1"/>
    <xf numFmtId="0" fontId="0" fillId="0" borderId="8" xfId="0" applyBorder="1"/>
    <xf numFmtId="0" fontId="4" fillId="0" borderId="9" xfId="0" applyFont="1" applyBorder="1" applyAlignment="1">
      <alignment vertical="center"/>
    </xf>
    <xf numFmtId="0" fontId="4" fillId="0" borderId="10" xfId="0" applyFont="1" applyBorder="1" applyAlignment="1">
      <alignment vertical="center"/>
    </xf>
    <xf numFmtId="0" fontId="9" fillId="0" borderId="11" xfId="0" applyFont="1" applyBorder="1" applyAlignment="1">
      <alignment vertical="center"/>
    </xf>
    <xf numFmtId="0" fontId="34" fillId="0" borderId="3" xfId="0" applyFont="1" applyBorder="1" applyAlignment="1">
      <alignment wrapText="1"/>
    </xf>
    <xf numFmtId="0" fontId="0" fillId="0" borderId="12" xfId="0" applyBorder="1"/>
    <xf numFmtId="0" fontId="0" fillId="0" borderId="4" xfId="0" applyBorder="1"/>
    <xf numFmtId="0" fontId="0" fillId="0" borderId="13" xfId="0" applyBorder="1" applyAlignment="1">
      <alignment horizontal="center"/>
    </xf>
    <xf numFmtId="0" fontId="26" fillId="0" borderId="13" xfId="0" applyFont="1" applyBorder="1" applyAlignment="1">
      <alignment horizontal="left"/>
    </xf>
    <xf numFmtId="0" fontId="0" fillId="0" borderId="14" xfId="0" applyBorder="1"/>
    <xf numFmtId="0" fontId="0" fillId="0" borderId="13" xfId="0" applyBorder="1"/>
    <xf numFmtId="0" fontId="0" fillId="0" borderId="15" xfId="0" applyBorder="1"/>
    <xf numFmtId="0" fontId="0" fillId="0" borderId="16" xfId="0" applyBorder="1"/>
    <xf numFmtId="0" fontId="0" fillId="0" borderId="17" xfId="0" applyBorder="1" applyAlignment="1">
      <alignment horizontal="center"/>
    </xf>
    <xf numFmtId="0" fontId="26" fillId="0" borderId="18" xfId="0" applyFont="1" applyBorder="1" applyAlignment="1">
      <alignment horizontal="left"/>
    </xf>
    <xf numFmtId="0" fontId="0" fillId="0" borderId="19" xfId="0" applyBorder="1"/>
    <xf numFmtId="0" fontId="0" fillId="0" borderId="18" xfId="0" applyBorder="1"/>
    <xf numFmtId="0" fontId="0" fillId="0" borderId="20" xfId="0" applyBorder="1"/>
    <xf numFmtId="0" fontId="0" fillId="0" borderId="10" xfId="0" applyBorder="1"/>
    <xf numFmtId="0" fontId="23" fillId="0" borderId="21" xfId="0" applyFont="1" applyBorder="1" applyAlignment="1">
      <alignment horizontal="center"/>
    </xf>
    <xf numFmtId="0" fontId="0" fillId="0" borderId="22" xfId="0" applyBorder="1"/>
    <xf numFmtId="0" fontId="0" fillId="0" borderId="0" xfId="0" applyAlignment="1">
      <alignment horizontal="center"/>
    </xf>
    <xf numFmtId="0" fontId="20" fillId="0" borderId="0" xfId="0" applyFont="1"/>
    <xf numFmtId="0" fontId="6" fillId="0" borderId="0" xfId="0" applyFont="1" applyAlignment="1">
      <alignment vertical="center" wrapText="1"/>
    </xf>
    <xf numFmtId="0" fontId="5" fillId="0" borderId="0" xfId="0" applyFont="1" applyAlignment="1">
      <alignment vertical="center" wrapText="1"/>
    </xf>
    <xf numFmtId="0" fontId="0" fillId="0" borderId="0" xfId="0" applyAlignment="1">
      <alignment horizontal="left" vertical="center" wrapText="1"/>
    </xf>
    <xf numFmtId="0" fontId="0" fillId="0" borderId="0" xfId="0" applyAlignment="1">
      <alignment vertical="center" wrapText="1"/>
    </xf>
    <xf numFmtId="0" fontId="3" fillId="0" borderId="0" xfId="0" applyFont="1" applyAlignment="1">
      <alignment horizontal="left" vertical="center"/>
    </xf>
    <xf numFmtId="0" fontId="10" fillId="0" borderId="0" xfId="0" applyFont="1" applyAlignment="1">
      <alignment horizontal="left" vertical="center"/>
    </xf>
    <xf numFmtId="49" fontId="0" fillId="0" borderId="0" xfId="0" applyNumberFormat="1" applyAlignment="1">
      <alignment horizontal="left"/>
    </xf>
    <xf numFmtId="0" fontId="7" fillId="0" borderId="5" xfId="0" applyFont="1" applyBorder="1"/>
    <xf numFmtId="0" fontId="35" fillId="0" borderId="23" xfId="0" applyFont="1" applyBorder="1" applyAlignment="1">
      <alignment vertical="center"/>
    </xf>
    <xf numFmtId="0" fontId="36" fillId="0" borderId="24" xfId="0" applyFont="1" applyBorder="1" applyAlignment="1">
      <alignment wrapText="1"/>
    </xf>
    <xf numFmtId="0" fontId="36" fillId="0" borderId="11" xfId="0" applyFont="1" applyBorder="1" applyAlignment="1">
      <alignment wrapText="1"/>
    </xf>
    <xf numFmtId="0" fontId="7" fillId="0" borderId="0" xfId="0" applyFont="1" applyAlignment="1">
      <alignment horizontal="left" vertical="center"/>
    </xf>
    <xf numFmtId="0" fontId="32" fillId="0" borderId="25" xfId="0" applyFont="1" applyBorder="1" applyAlignment="1" applyProtection="1">
      <alignment horizontal="center" vertical="center"/>
      <protection locked="0"/>
    </xf>
    <xf numFmtId="0" fontId="33" fillId="0" borderId="0" xfId="0" applyFont="1" applyAlignment="1">
      <alignment vertical="center"/>
    </xf>
    <xf numFmtId="0" fontId="32" fillId="0" borderId="26" xfId="0" applyFont="1" applyBorder="1" applyAlignment="1" applyProtection="1">
      <alignment horizontal="center" vertical="center"/>
      <protection locked="0"/>
    </xf>
    <xf numFmtId="0" fontId="33" fillId="0" borderId="3" xfId="0" applyFont="1" applyBorder="1" applyAlignment="1">
      <alignment vertical="center"/>
    </xf>
    <xf numFmtId="0" fontId="8" fillId="0" borderId="0" xfId="0" applyFont="1" applyAlignment="1">
      <alignment vertical="center" wrapText="1"/>
    </xf>
    <xf numFmtId="0" fontId="0" fillId="0" borderId="3" xfId="0" applyBorder="1" applyAlignment="1">
      <alignment vertical="center"/>
    </xf>
    <xf numFmtId="0" fontId="32" fillId="0" borderId="27" xfId="0" applyFont="1" applyBorder="1" applyAlignment="1" applyProtection="1">
      <alignment horizontal="center" vertical="center"/>
      <protection locked="0"/>
    </xf>
    <xf numFmtId="0" fontId="33" fillId="0" borderId="28" xfId="0" applyFont="1" applyBorder="1" applyAlignment="1">
      <alignment vertical="center"/>
    </xf>
    <xf numFmtId="0" fontId="0" fillId="0" borderId="29" xfId="0" applyBorder="1" applyAlignment="1">
      <alignment vertical="center"/>
    </xf>
    <xf numFmtId="0" fontId="38" fillId="0" borderId="0" xfId="0" applyFont="1" applyAlignment="1">
      <alignment horizontal="left" vertical="center"/>
    </xf>
    <xf numFmtId="0" fontId="0" fillId="0" borderId="0" xfId="0" applyAlignment="1">
      <alignment horizontal="left" vertical="center" wrapText="1"/>
    </xf>
    <xf numFmtId="0" fontId="0" fillId="0" borderId="0" xfId="0"/>
    <xf numFmtId="0" fontId="30" fillId="0" borderId="30" xfId="1" applyFont="1" applyBorder="1" applyAlignment="1" applyProtection="1">
      <alignment horizontal="left" vertical="center"/>
    </xf>
    <xf numFmtId="0" fontId="30" fillId="0" borderId="12" xfId="1" applyFont="1" applyBorder="1" applyAlignment="1" applyProtection="1">
      <alignment horizontal="left" vertical="center"/>
    </xf>
    <xf numFmtId="0" fontId="31" fillId="0" borderId="4" xfId="0" applyFont="1" applyBorder="1" applyAlignment="1" applyProtection="1">
      <alignment vertical="center"/>
      <protection locked="0"/>
    </xf>
    <xf numFmtId="0" fontId="31" fillId="0" borderId="31" xfId="0" applyFont="1" applyBorder="1" applyAlignment="1" applyProtection="1">
      <alignment vertical="center"/>
      <protection locked="0"/>
    </xf>
    <xf numFmtId="0" fontId="31" fillId="0" borderId="32" xfId="0" applyFont="1" applyBorder="1" applyAlignment="1" applyProtection="1">
      <alignment vertical="center"/>
      <protection locked="0"/>
    </xf>
    <xf numFmtId="0" fontId="1" fillId="0" borderId="0" xfId="0" applyFont="1" applyAlignment="1">
      <alignment horizontal="left" vertical="center" wrapText="1"/>
    </xf>
    <xf numFmtId="0" fontId="0" fillId="0" borderId="0" xfId="0" applyAlignment="1">
      <alignment wrapText="1"/>
    </xf>
    <xf numFmtId="0" fontId="29" fillId="0" borderId="30" xfId="1" applyFont="1" applyBorder="1" applyAlignment="1" applyProtection="1">
      <alignment horizontal="left" vertical="center"/>
    </xf>
    <xf numFmtId="0" fontId="29" fillId="0" borderId="12" xfId="1" applyFont="1" applyBorder="1" applyAlignment="1" applyProtection="1">
      <alignment horizontal="left" vertical="center"/>
    </xf>
    <xf numFmtId="0" fontId="30" fillId="0" borderId="42" xfId="1" applyFont="1" applyBorder="1" applyAlignment="1" applyProtection="1">
      <alignment horizontal="left" vertical="center"/>
    </xf>
    <xf numFmtId="0" fontId="26" fillId="0" borderId="33" xfId="0" applyFont="1" applyBorder="1" applyAlignment="1">
      <alignment horizontal="left" vertical="center" wrapText="1"/>
    </xf>
    <xf numFmtId="0" fontId="26" fillId="0" borderId="31" xfId="0" applyFont="1" applyBorder="1" applyAlignment="1">
      <alignment horizontal="left" vertical="center" wrapText="1"/>
    </xf>
    <xf numFmtId="0" fontId="26" fillId="0" borderId="32" xfId="0" applyFont="1" applyBorder="1" applyAlignment="1">
      <alignment horizontal="left" vertical="center" wrapText="1"/>
    </xf>
    <xf numFmtId="0" fontId="31" fillId="0" borderId="4" xfId="1" applyFont="1" applyBorder="1" applyAlignment="1" applyProtection="1">
      <alignment vertical="center"/>
      <protection locked="0"/>
    </xf>
    <xf numFmtId="0" fontId="31" fillId="0" borderId="31" xfId="1" applyFont="1" applyBorder="1" applyAlignment="1" applyProtection="1">
      <alignment vertical="center"/>
      <protection locked="0"/>
    </xf>
    <xf numFmtId="0" fontId="31" fillId="0" borderId="32" xfId="1" applyFont="1" applyBorder="1" applyAlignment="1" applyProtection="1">
      <alignment vertical="center"/>
      <protection locked="0"/>
    </xf>
    <xf numFmtId="0" fontId="2" fillId="0" borderId="34" xfId="1" applyBorder="1" applyAlignment="1" applyProtection="1">
      <alignment vertical="center"/>
    </xf>
    <xf numFmtId="0" fontId="2" fillId="0" borderId="35" xfId="1" applyBorder="1" applyAlignment="1" applyProtection="1">
      <alignment vertical="center"/>
    </xf>
    <xf numFmtId="0" fontId="2" fillId="0" borderId="36" xfId="1" applyBorder="1" applyAlignment="1" applyProtection="1">
      <alignment vertical="center"/>
    </xf>
    <xf numFmtId="0" fontId="30" fillId="0" borderId="37" xfId="1" applyFont="1" applyBorder="1" applyAlignment="1" applyProtection="1">
      <alignment vertical="center"/>
    </xf>
    <xf numFmtId="0" fontId="30" fillId="0" borderId="31" xfId="1" applyFont="1" applyBorder="1" applyAlignment="1" applyProtection="1">
      <alignment vertical="center"/>
    </xf>
    <xf numFmtId="0" fontId="30" fillId="0" borderId="38" xfId="1" applyFont="1" applyBorder="1" applyAlignment="1" applyProtection="1">
      <alignment vertical="center"/>
    </xf>
    <xf numFmtId="0" fontId="4" fillId="0" borderId="0" xfId="0" applyFont="1" applyAlignment="1">
      <alignment horizontal="left"/>
    </xf>
    <xf numFmtId="0" fontId="30" fillId="0" borderId="39" xfId="1" applyFont="1" applyBorder="1" applyAlignment="1" applyProtection="1">
      <alignment vertical="center"/>
    </xf>
    <xf numFmtId="0" fontId="30" fillId="0" borderId="40" xfId="1" applyFont="1" applyBorder="1" applyAlignment="1" applyProtection="1">
      <alignment vertical="center"/>
    </xf>
    <xf numFmtId="0" fontId="30" fillId="0" borderId="41" xfId="1" applyFont="1" applyBorder="1" applyAlignment="1" applyProtection="1">
      <alignment vertical="center"/>
    </xf>
    <xf numFmtId="0" fontId="2" fillId="0" borderId="30" xfId="1" applyBorder="1" applyAlignment="1" applyProtection="1">
      <alignment horizontal="left" vertical="center"/>
    </xf>
    <xf numFmtId="0" fontId="2" fillId="0" borderId="12" xfId="1" applyBorder="1" applyAlignment="1" applyProtection="1">
      <alignment horizontal="left" vertical="center"/>
    </xf>
    <xf numFmtId="0" fontId="2" fillId="0" borderId="42" xfId="1" applyBorder="1" applyAlignment="1" applyProtection="1">
      <alignment horizontal="left" vertical="center"/>
    </xf>
    <xf numFmtId="0" fontId="30" fillId="0" borderId="34" xfId="1" applyFont="1" applyBorder="1" applyAlignment="1" applyProtection="1">
      <alignment vertical="center"/>
    </xf>
    <xf numFmtId="0" fontId="30" fillId="0" borderId="35" xfId="1" applyFont="1" applyBorder="1" applyAlignment="1" applyProtection="1">
      <alignment vertical="center"/>
    </xf>
    <xf numFmtId="0" fontId="30" fillId="0" borderId="36" xfId="1" applyFont="1" applyBorder="1" applyAlignment="1" applyProtection="1">
      <alignment vertical="center"/>
    </xf>
    <xf numFmtId="0" fontId="30" fillId="0" borderId="43" xfId="1" applyFont="1" applyBorder="1" applyAlignment="1" applyProtection="1">
      <alignment horizontal="left" vertical="center"/>
    </xf>
    <xf numFmtId="0" fontId="30" fillId="0" borderId="44" xfId="1" applyFont="1" applyBorder="1" applyAlignment="1" applyProtection="1">
      <alignment horizontal="left" vertical="center"/>
    </xf>
    <xf numFmtId="0" fontId="30" fillId="0" borderId="45" xfId="1" applyFont="1" applyBorder="1" applyAlignment="1" applyProtection="1">
      <alignment horizontal="left" vertical="center"/>
    </xf>
    <xf numFmtId="0" fontId="29" fillId="0" borderId="42" xfId="1" applyFont="1" applyBorder="1" applyAlignment="1" applyProtection="1">
      <alignment horizontal="left" vertical="center"/>
    </xf>
    <xf numFmtId="0" fontId="30" fillId="0" borderId="37" xfId="1" applyFont="1" applyBorder="1" applyAlignment="1" applyProtection="1">
      <alignment horizontal="left" vertical="center"/>
    </xf>
    <xf numFmtId="0" fontId="30" fillId="0" borderId="31" xfId="1" applyFont="1" applyBorder="1" applyAlignment="1" applyProtection="1">
      <alignment horizontal="left" vertical="center"/>
    </xf>
    <xf numFmtId="0" fontId="30" fillId="0" borderId="38" xfId="1" applyFont="1" applyBorder="1" applyAlignment="1" applyProtection="1">
      <alignment horizontal="left" vertical="center"/>
    </xf>
    <xf numFmtId="0" fontId="30" fillId="0" borderId="34" xfId="1" applyFont="1" applyBorder="1" applyAlignment="1" applyProtection="1">
      <alignment horizontal="left" vertical="center"/>
    </xf>
    <xf numFmtId="0" fontId="30" fillId="0" borderId="35" xfId="1" applyFont="1" applyBorder="1" applyAlignment="1" applyProtection="1">
      <alignment horizontal="left" vertical="center"/>
    </xf>
    <xf numFmtId="0" fontId="30" fillId="0" borderId="36" xfId="1" applyFont="1" applyBorder="1" applyAlignment="1" applyProtection="1">
      <alignment horizontal="left" vertical="center"/>
    </xf>
    <xf numFmtId="0" fontId="30" fillId="0" borderId="46" xfId="1" applyFont="1" applyBorder="1" applyAlignment="1" applyProtection="1">
      <alignment horizontal="left" vertical="center"/>
    </xf>
    <xf numFmtId="0" fontId="30" fillId="0" borderId="47" xfId="1" applyFont="1" applyBorder="1" applyAlignment="1" applyProtection="1">
      <alignment horizontal="left" vertical="center"/>
    </xf>
    <xf numFmtId="0" fontId="30" fillId="0" borderId="48" xfId="1" applyFont="1" applyBorder="1" applyAlignment="1" applyProtection="1">
      <alignment horizontal="left" vertical="center"/>
    </xf>
    <xf numFmtId="0" fontId="26" fillId="0" borderId="33" xfId="0" applyFont="1" applyBorder="1" applyAlignment="1">
      <alignment horizontal="left" vertical="center"/>
    </xf>
    <xf numFmtId="0" fontId="26" fillId="0" borderId="31" xfId="0" applyFont="1" applyBorder="1" applyAlignment="1">
      <alignment horizontal="left" vertical="center"/>
    </xf>
    <xf numFmtId="0" fontId="26" fillId="0" borderId="32" xfId="0" applyFont="1" applyBorder="1" applyAlignment="1">
      <alignment horizontal="left" vertical="center"/>
    </xf>
    <xf numFmtId="0" fontId="0" fillId="0" borderId="0" xfId="0" applyAlignment="1">
      <alignment horizontal="left" vertical="center"/>
    </xf>
    <xf numFmtId="0" fontId="5" fillId="0" borderId="0" xfId="0" applyFont="1" applyAlignment="1">
      <alignment horizontal="left" vertical="top" wrapText="1"/>
    </xf>
    <xf numFmtId="0" fontId="14" fillId="0" borderId="0" xfId="0" applyFont="1" applyAlignment="1">
      <alignment horizontal="left" vertical="top" wrapText="1"/>
    </xf>
    <xf numFmtId="0" fontId="26" fillId="0" borderId="49" xfId="0" applyFont="1" applyBorder="1" applyAlignment="1">
      <alignment horizontal="left" vertical="center"/>
    </xf>
    <xf numFmtId="0" fontId="26" fillId="0" borderId="50" xfId="0" applyFont="1" applyBorder="1" applyAlignment="1">
      <alignment horizontal="left" vertical="center"/>
    </xf>
    <xf numFmtId="0" fontId="26" fillId="0" borderId="51" xfId="0" applyFont="1" applyBorder="1" applyAlignment="1">
      <alignment horizontal="left" vertical="center"/>
    </xf>
    <xf numFmtId="0" fontId="11" fillId="0" borderId="0" xfId="0" applyFont="1" applyAlignment="1">
      <alignment horizontal="left"/>
    </xf>
    <xf numFmtId="0" fontId="3" fillId="0" borderId="7" xfId="0" applyFont="1" applyBorder="1" applyAlignment="1">
      <alignment horizontal="right" vertical="center"/>
    </xf>
    <xf numFmtId="0" fontId="3" fillId="0" borderId="8" xfId="0" applyFont="1" applyBorder="1" applyAlignment="1">
      <alignment horizontal="right" vertical="center"/>
    </xf>
    <xf numFmtId="0" fontId="37" fillId="0" borderId="33" xfId="0" applyFont="1" applyBorder="1" applyAlignment="1">
      <alignment horizontal="left" vertical="center"/>
    </xf>
    <xf numFmtId="0" fontId="37" fillId="0" borderId="31" xfId="0" applyFont="1" applyBorder="1" applyAlignment="1">
      <alignment horizontal="left" vertical="center"/>
    </xf>
    <xf numFmtId="0" fontId="37" fillId="0" borderId="32" xfId="0" applyFont="1" applyBorder="1" applyAlignment="1">
      <alignment horizontal="left" vertical="center"/>
    </xf>
    <xf numFmtId="49" fontId="5" fillId="0" borderId="4" xfId="0" applyNumberFormat="1" applyFont="1" applyBorder="1" applyAlignment="1" applyProtection="1">
      <alignment horizontal="left" vertical="center"/>
      <protection locked="0"/>
    </xf>
    <xf numFmtId="49" fontId="0" fillId="0" borderId="31" xfId="0" applyNumberFormat="1" applyBorder="1" applyAlignment="1" applyProtection="1">
      <alignment horizontal="left" vertical="center"/>
      <protection locked="0"/>
    </xf>
    <xf numFmtId="49" fontId="0" fillId="0" borderId="32" xfId="0" applyNumberFormat="1" applyBorder="1" applyAlignment="1" applyProtection="1">
      <alignment horizontal="left" vertical="center"/>
      <protection locked="0"/>
    </xf>
  </cellXfs>
  <cellStyles count="2">
    <cellStyle name="Lien hypertexte" xfId="1" builtinId="8"/>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purl.oclc.org/ooxml/officeDocument/relationships/theme" Target="theme/theme1.xml"/><Relationship Id="rId2" Type="http://purl.oclc.org/ooxml/officeDocument/relationships/worksheet" Target="worksheets/sheet2.xml"/><Relationship Id="rId1" Type="http://purl.oclc.org/ooxml/officeDocument/relationships/worksheet" Target="worksheets/sheet1.xml"/><Relationship Id="rId6" Type="http://purl.oclc.org/ooxml/officeDocument/relationships/calcChain" Target="calcChain.xml"/><Relationship Id="rId5" Type="http://purl.oclc.org/ooxml/officeDocument/relationships/sharedStrings" Target="sharedStrings.xml"/><Relationship Id="rId4" Type="http://purl.oclc.org/ooxml/officeDocument/relationships/styles" Target="styles.xml"/></Relationships>
</file>

<file path=xl/charts/_rels/chart1.xml.rels><?xml version="1.0" encoding="UTF-8" standalone="yes"?>
<Relationships xmlns="http://schemas.openxmlformats.org/package/2006/relationships"><Relationship Id="rId2" Type="http://purl.oclc.org/ooxml/officeDocument/relationships/chartUserShapes" Target="../drawings/drawing3.xml"/><Relationship Id="rId1" Type="http://purl.oclc.org/ooxml/officeDocument/relationships/themeOverride" Target="../theme/themeOverride1.xml"/></Relationships>
</file>

<file path=xl/charts/_rels/chart2.xml.rels><?xml version="1.0" encoding="UTF-8" standalone="yes"?>
<Relationships xmlns="http://schemas.openxmlformats.org/package/2006/relationships"><Relationship Id="rId1" Type="http://purl.oclc.org/ooxml/officeDocument/relationships/themeOverride" Target="../theme/themeOverride2.xml"/></Relationships>
</file>

<file path=xl/charts/chart1.xml><?xml version="1.0" encoding="utf-8"?>
<c:chartSpace xmlns:c="http://purl.oclc.org/ooxml/drawingml/chart" xmlns:a="http://purl.oclc.org/ooxml/drawingml/main" xmlns:r="http://purl.oclc.org/ooxml/officeDocument/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fr-CH" sz="2000">
                <a:solidFill>
                  <a:schemeClr val="accent2">
                    <a:lumMod val="50%"/>
                  </a:schemeClr>
                </a:solidFill>
              </a:rPr>
              <a:t>Intérêts</a:t>
            </a:r>
            <a:r>
              <a:rPr lang="fr-CH" sz="2000" baseline="0%">
                <a:solidFill>
                  <a:schemeClr val="accent2">
                    <a:lumMod val="50%"/>
                  </a:schemeClr>
                </a:solidFill>
              </a:rPr>
              <a:t> professionnels (sans comparaison à une norme)</a:t>
            </a:r>
            <a:endParaRPr lang="fr-CH" sz="2000">
              <a:solidFill>
                <a:schemeClr val="accent2">
                  <a:lumMod val="50%"/>
                </a:schemeClr>
              </a:solidFill>
            </a:endParaRPr>
          </a:p>
        </c:rich>
      </c:tx>
      <c:layout>
        <c:manualLayout>
          <c:xMode val="edge"/>
          <c:yMode val="edge"/>
          <c:x val="0.16041758951254087"/>
          <c:y val="1.8552295689066262E-2"/>
        </c:manualLayout>
      </c:layout>
      <c:overlay val="0"/>
      <c:spPr>
        <a:noFill/>
        <a:ln w="25400">
          <a:noFill/>
        </a:ln>
      </c:spPr>
    </c:title>
    <c:autoTitleDeleted val="0"/>
    <c:plotArea>
      <c:layout/>
      <c:barChart>
        <c:barDir val="col"/>
        <c:grouping val="clustered"/>
        <c:varyColors val="0"/>
        <c:ser>
          <c:idx val="2"/>
          <c:order val="0"/>
          <c:invertIfNegative val="0"/>
          <c:cat>
            <c:strRef>
              <c:f>Questionnaire!$B$97:$B$111</c:f>
              <c:strCache>
                <c:ptCount val="15"/>
                <c:pt idx="0">
                  <c:v>Animaux, nature, environnement</c:v>
                </c:pt>
                <c:pt idx="1">
                  <c:v>Alimentation, hôtellerie</c:v>
                </c:pt>
                <c:pt idx="2">
                  <c:v>Arts appliqués, arts, musique</c:v>
                </c:pt>
                <c:pt idx="3">
                  <c:v>Bâtiment, construction</c:v>
                </c:pt>
                <c:pt idx="4">
                  <c:v>Biologie, chimie, physique</c:v>
                </c:pt>
                <c:pt idx="5">
                  <c:v>Droit, sécurité, police</c:v>
                </c:pt>
                <c:pt idx="6">
                  <c:v>Economie, administration, tourisme</c:v>
                </c:pt>
                <c:pt idx="7">
                  <c:v>Electricité, électronique</c:v>
                </c:pt>
                <c:pt idx="8">
                  <c:v>Informatique, multimédia</c:v>
                </c:pt>
                <c:pt idx="9">
                  <c:v>Mécanique, transports</c:v>
                </c:pt>
                <c:pt idx="10">
                  <c:v>Médecine, santé</c:v>
                </c:pt>
                <c:pt idx="11">
                  <c:v>Médias, communication, industrie graphique</c:v>
                </c:pt>
                <c:pt idx="12">
                  <c:v>Social, sciences humaines, sport</c:v>
                </c:pt>
                <c:pt idx="13">
                  <c:v>Soins corporels, textiles, habillement</c:v>
                </c:pt>
                <c:pt idx="14">
                  <c:v>Vente, achat</c:v>
                </c:pt>
              </c:strCache>
            </c:strRef>
          </c:cat>
          <c:val>
            <c:numRef>
              <c:f>Questionnaire!$E$97:$E$111</c:f>
            </c:numRef>
          </c:val>
          <c:extLst>
            <c:ext xmlns:c16="http://schemas.microsoft.com/office/drawing/2014/chart" uri="{C3380CC4-5D6E-409C-BE32-E72D297353CC}">
              <c16:uniqueId val="{00000000-E146-4994-A167-58DFF5EBC6A3}"/>
            </c:ext>
          </c:extLst>
        </c:ser>
        <c:ser>
          <c:idx val="3"/>
          <c:order val="1"/>
          <c:invertIfNegative val="0"/>
          <c:cat>
            <c:strRef>
              <c:f>Questionnaire!$B$97:$B$111</c:f>
              <c:strCache>
                <c:ptCount val="15"/>
                <c:pt idx="0">
                  <c:v>Animaux, nature, environnement</c:v>
                </c:pt>
                <c:pt idx="1">
                  <c:v>Alimentation, hôtellerie</c:v>
                </c:pt>
                <c:pt idx="2">
                  <c:v>Arts appliqués, arts, musique</c:v>
                </c:pt>
                <c:pt idx="3">
                  <c:v>Bâtiment, construction</c:v>
                </c:pt>
                <c:pt idx="4">
                  <c:v>Biologie, chimie, physique</c:v>
                </c:pt>
                <c:pt idx="5">
                  <c:v>Droit, sécurité, police</c:v>
                </c:pt>
                <c:pt idx="6">
                  <c:v>Economie, administration, tourisme</c:v>
                </c:pt>
                <c:pt idx="7">
                  <c:v>Electricité, électronique</c:v>
                </c:pt>
                <c:pt idx="8">
                  <c:v>Informatique, multimédia</c:v>
                </c:pt>
                <c:pt idx="9">
                  <c:v>Mécanique, transports</c:v>
                </c:pt>
                <c:pt idx="10">
                  <c:v>Médecine, santé</c:v>
                </c:pt>
                <c:pt idx="11">
                  <c:v>Médias, communication, industrie graphique</c:v>
                </c:pt>
                <c:pt idx="12">
                  <c:v>Social, sciences humaines, sport</c:v>
                </c:pt>
                <c:pt idx="13">
                  <c:v>Soins corporels, textiles, habillement</c:v>
                </c:pt>
                <c:pt idx="14">
                  <c:v>Vente, achat</c:v>
                </c:pt>
              </c:strCache>
            </c:strRef>
          </c:cat>
          <c:val>
            <c:numRef>
              <c:f>Questionnaire!$F$97:$F$111</c:f>
            </c:numRef>
          </c:val>
          <c:extLst>
            <c:ext xmlns:c16="http://schemas.microsoft.com/office/drawing/2014/chart" uri="{C3380CC4-5D6E-409C-BE32-E72D297353CC}">
              <c16:uniqueId val="{00000001-E146-4994-A167-58DFF5EBC6A3}"/>
            </c:ext>
          </c:extLst>
        </c:ser>
        <c:ser>
          <c:idx val="4"/>
          <c:order val="2"/>
          <c:spPr>
            <a:solidFill>
              <a:srgbClr val="3A1BF1"/>
            </a:solidFill>
          </c:spPr>
          <c:invertIfNegative val="0"/>
          <c:cat>
            <c:strRef>
              <c:f>Questionnaire!$B$97:$B$111</c:f>
              <c:strCache>
                <c:ptCount val="15"/>
                <c:pt idx="0">
                  <c:v>Animaux, nature, environnement</c:v>
                </c:pt>
                <c:pt idx="1">
                  <c:v>Alimentation, hôtellerie</c:v>
                </c:pt>
                <c:pt idx="2">
                  <c:v>Arts appliqués, arts, musique</c:v>
                </c:pt>
                <c:pt idx="3">
                  <c:v>Bâtiment, construction</c:v>
                </c:pt>
                <c:pt idx="4">
                  <c:v>Biologie, chimie, physique</c:v>
                </c:pt>
                <c:pt idx="5">
                  <c:v>Droit, sécurité, police</c:v>
                </c:pt>
                <c:pt idx="6">
                  <c:v>Economie, administration, tourisme</c:v>
                </c:pt>
                <c:pt idx="7">
                  <c:v>Electricité, électronique</c:v>
                </c:pt>
                <c:pt idx="8">
                  <c:v>Informatique, multimédia</c:v>
                </c:pt>
                <c:pt idx="9">
                  <c:v>Mécanique, transports</c:v>
                </c:pt>
                <c:pt idx="10">
                  <c:v>Médecine, santé</c:v>
                </c:pt>
                <c:pt idx="11">
                  <c:v>Médias, communication, industrie graphique</c:v>
                </c:pt>
                <c:pt idx="12">
                  <c:v>Social, sciences humaines, sport</c:v>
                </c:pt>
                <c:pt idx="13">
                  <c:v>Soins corporels, textiles, habillement</c:v>
                </c:pt>
                <c:pt idx="14">
                  <c:v>Vente, achat</c:v>
                </c:pt>
              </c:strCache>
            </c:strRef>
          </c:cat>
          <c:val>
            <c:numRef>
              <c:f>Questionnaire!$U$97:$U$111</c:f>
              <c:numCache>
                <c:formatCode>General</c:formatCode>
                <c:ptCount val="1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numCache>
            </c:numRef>
          </c:val>
          <c:extLst>
            <c:ext xmlns:c16="http://schemas.microsoft.com/office/drawing/2014/chart" uri="{C3380CC4-5D6E-409C-BE32-E72D297353CC}">
              <c16:uniqueId val="{00000002-E146-4994-A167-58DFF5EBC6A3}"/>
            </c:ext>
          </c:extLst>
        </c:ser>
        <c:dLbls>
          <c:showLegendKey val="0"/>
          <c:showVal val="0"/>
          <c:showCatName val="0"/>
          <c:showSerName val="0"/>
          <c:showPercent val="0"/>
          <c:showBubbleSize val="0"/>
        </c:dLbls>
        <c:gapWidth val="150"/>
        <c:axId val="525405072"/>
        <c:axId val="1"/>
      </c:barChart>
      <c:catAx>
        <c:axId val="525405072"/>
        <c:scaling>
          <c:orientation val="minMax"/>
        </c:scaling>
        <c:delete val="0"/>
        <c:axPos val="b"/>
        <c:numFmt formatCode="General" sourceLinked="1"/>
        <c:majorTickMark val="out"/>
        <c:minorTickMark val="none"/>
        <c:tickLblPos val="nextTo"/>
        <c:crossAx val="1"/>
        <c:crosses val="autoZero"/>
        <c:auto val="1"/>
        <c:lblAlgn val="ctr"/>
        <c:lblOffset val="100"/>
        <c:noMultiLvlLbl val="0"/>
      </c:catAx>
      <c:valAx>
        <c:axId val="1"/>
        <c:scaling>
          <c:orientation val="minMax"/>
          <c:max val="15"/>
          <c:min val="0"/>
        </c:scaling>
        <c:delete val="0"/>
        <c:axPos val="l"/>
        <c:majorGridlines/>
        <c:title>
          <c:tx>
            <c:rich>
              <a:bodyPr rot="-5400000" vert="horz"/>
              <a:lstStyle/>
              <a:p>
                <a:pPr>
                  <a:defRPr/>
                </a:pPr>
                <a:r>
                  <a:rPr lang="fr-CH" sz="1400">
                    <a:solidFill>
                      <a:schemeClr val="accent2">
                        <a:lumMod val="50%"/>
                      </a:schemeClr>
                    </a:solidFill>
                  </a:rPr>
                  <a:t>Rangs</a:t>
                </a:r>
              </a:p>
            </c:rich>
          </c:tx>
          <c:layout>
            <c:manualLayout>
              <c:xMode val="edge"/>
              <c:yMode val="edge"/>
              <c:x val="5.0324532962791421E-2"/>
              <c:y val="0.38095620752885345"/>
            </c:manualLayout>
          </c:layout>
          <c:overlay val="0"/>
          <c:spPr>
            <a:noFill/>
            <a:ln w="25400">
              <a:noFill/>
            </a:ln>
          </c:spPr>
        </c:title>
        <c:numFmt formatCode="General" sourceLinked="1"/>
        <c:majorTickMark val="out"/>
        <c:minorTickMark val="none"/>
        <c:tickLblPos val="nextTo"/>
        <c:crossAx val="525405072"/>
        <c:crosses val="autoZero"/>
        <c:crossBetween val="between"/>
        <c:majorUnit val="1"/>
      </c:valAx>
    </c:plotArea>
    <c:plotVisOnly val="1"/>
    <c:dispBlanksAs val="gap"/>
    <c:showDLblsOverMax val="0"/>
  </c:chart>
  <c:printSettings>
    <c:headerFooter/>
    <c:pageMargins b="0.75" l="0.7" r="0.7" t="0.75" header="0.3" footer="0.3"/>
    <c:pageSetup orientation="portrait"/>
  </c:printSettings>
  <c:userShapes r:id="rId2"/>
</c:chartSpace>
</file>

<file path=xl/charts/chart2.xml><?xml version="1.0" encoding="utf-8"?>
<c:chartSpace xmlns:c="http://purl.oclc.org/ooxml/drawingml/chart" xmlns:a="http://purl.oclc.org/ooxml/drawingml/main" xmlns:r="http://purl.oclc.org/ooxml/officeDocument/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fr-CH" sz="2000">
                <a:solidFill>
                  <a:schemeClr val="accent2">
                    <a:lumMod val="50%"/>
                  </a:schemeClr>
                </a:solidFill>
              </a:rPr>
              <a:t>Intérêts</a:t>
            </a:r>
            <a:r>
              <a:rPr lang="fr-CH" sz="2000" baseline="0%">
                <a:solidFill>
                  <a:schemeClr val="accent2">
                    <a:lumMod val="50%"/>
                  </a:schemeClr>
                </a:solidFill>
              </a:rPr>
              <a:t> professionnels (comparaison à une norme)</a:t>
            </a:r>
            <a:endParaRPr lang="fr-CH" sz="2000">
              <a:solidFill>
                <a:schemeClr val="accent2">
                  <a:lumMod val="50%"/>
                </a:schemeClr>
              </a:solidFill>
            </a:endParaRPr>
          </a:p>
        </c:rich>
      </c:tx>
      <c:layout>
        <c:manualLayout>
          <c:xMode val="edge"/>
          <c:yMode val="edge"/>
          <c:x val="0.16733562150884987"/>
          <c:y val="4.586212777285565E-2"/>
        </c:manualLayout>
      </c:layout>
      <c:overlay val="1"/>
      <c:spPr>
        <a:noFill/>
        <a:ln w="25400">
          <a:noFill/>
        </a:ln>
      </c:spPr>
    </c:title>
    <c:autoTitleDeleted val="0"/>
    <c:plotArea>
      <c:layout>
        <c:manualLayout>
          <c:layoutTarget val="inner"/>
          <c:xMode val="edge"/>
          <c:yMode val="edge"/>
          <c:x val="0.12192940168193261"/>
          <c:y val="0.15377603849362381"/>
          <c:w val="0.85043191919536609"/>
          <c:h val="0.57494876674657236"/>
        </c:manualLayout>
      </c:layout>
      <c:barChart>
        <c:barDir val="col"/>
        <c:grouping val="clustered"/>
        <c:varyColors val="0"/>
        <c:ser>
          <c:idx val="4"/>
          <c:order val="0"/>
          <c:tx>
            <c:v>Etalonnage Garçons (n=497)</c:v>
          </c:tx>
          <c:spPr>
            <a:solidFill>
              <a:srgbClr val="7030A0"/>
            </a:solidFill>
          </c:spPr>
          <c:invertIfNegative val="0"/>
          <c:cat>
            <c:strRef>
              <c:f>Questionnaire!$B$97:$B$111</c:f>
              <c:strCache>
                <c:ptCount val="15"/>
                <c:pt idx="0">
                  <c:v>Animaux, nature, environnement</c:v>
                </c:pt>
                <c:pt idx="1">
                  <c:v>Alimentation, hôtellerie</c:v>
                </c:pt>
                <c:pt idx="2">
                  <c:v>Arts appliqués, arts, musique</c:v>
                </c:pt>
                <c:pt idx="3">
                  <c:v>Bâtiment, construction</c:v>
                </c:pt>
                <c:pt idx="4">
                  <c:v>Biologie, chimie, physique</c:v>
                </c:pt>
                <c:pt idx="5">
                  <c:v>Droit, sécurité, police</c:v>
                </c:pt>
                <c:pt idx="6">
                  <c:v>Economie, administration, tourisme</c:v>
                </c:pt>
                <c:pt idx="7">
                  <c:v>Electricité, électronique</c:v>
                </c:pt>
                <c:pt idx="8">
                  <c:v>Informatique, multimédia</c:v>
                </c:pt>
                <c:pt idx="9">
                  <c:v>Mécanique, transports</c:v>
                </c:pt>
                <c:pt idx="10">
                  <c:v>Médecine, santé</c:v>
                </c:pt>
                <c:pt idx="11">
                  <c:v>Médias, communication, industrie graphique</c:v>
                </c:pt>
                <c:pt idx="12">
                  <c:v>Social, sciences humaines, sport</c:v>
                </c:pt>
                <c:pt idx="13">
                  <c:v>Soins corporels, textiles, habillement</c:v>
                </c:pt>
                <c:pt idx="14">
                  <c:v>Vente, achat</c:v>
                </c:pt>
              </c:strCache>
            </c:strRef>
          </c:cat>
          <c:val>
            <c:numRef>
              <c:f>Questionnaire!$S$97:$S$111</c:f>
              <c:numCache>
                <c:formatCode>General</c:formatCode>
                <c:ptCount val="15"/>
                <c:pt idx="0">
                  <c:v>9</c:v>
                </c:pt>
                <c:pt idx="1">
                  <c:v>9</c:v>
                </c:pt>
                <c:pt idx="2">
                  <c:v>9</c:v>
                </c:pt>
                <c:pt idx="3">
                  <c:v>9</c:v>
                </c:pt>
                <c:pt idx="4">
                  <c:v>9</c:v>
                </c:pt>
                <c:pt idx="5">
                  <c:v>9</c:v>
                </c:pt>
                <c:pt idx="6">
                  <c:v>9</c:v>
                </c:pt>
                <c:pt idx="7">
                  <c:v>9</c:v>
                </c:pt>
                <c:pt idx="8">
                  <c:v>9</c:v>
                </c:pt>
                <c:pt idx="9">
                  <c:v>9</c:v>
                </c:pt>
                <c:pt idx="10">
                  <c:v>9</c:v>
                </c:pt>
                <c:pt idx="11">
                  <c:v>9</c:v>
                </c:pt>
                <c:pt idx="12">
                  <c:v>9</c:v>
                </c:pt>
                <c:pt idx="13">
                  <c:v>9</c:v>
                </c:pt>
                <c:pt idx="14">
                  <c:v>9</c:v>
                </c:pt>
              </c:numCache>
            </c:numRef>
          </c:val>
          <c:extLst>
            <c:ext xmlns:c16="http://schemas.microsoft.com/office/drawing/2014/chart" uri="{C3380CC4-5D6E-409C-BE32-E72D297353CC}">
              <c16:uniqueId val="{00000000-89A5-494F-95DC-10C9EB0DA6AB}"/>
            </c:ext>
          </c:extLst>
        </c:ser>
        <c:ser>
          <c:idx val="5"/>
          <c:order val="1"/>
          <c:tx>
            <c:v>Etalonnage Mixte (n=1013)</c:v>
          </c:tx>
          <c:spPr>
            <a:solidFill>
              <a:srgbClr val="92D050"/>
            </a:solidFill>
          </c:spPr>
          <c:invertIfNegative val="0"/>
          <c:cat>
            <c:strRef>
              <c:f>Questionnaire!$B$97:$B$111</c:f>
              <c:strCache>
                <c:ptCount val="15"/>
                <c:pt idx="0">
                  <c:v>Animaux, nature, environnement</c:v>
                </c:pt>
                <c:pt idx="1">
                  <c:v>Alimentation, hôtellerie</c:v>
                </c:pt>
                <c:pt idx="2">
                  <c:v>Arts appliqués, arts, musique</c:v>
                </c:pt>
                <c:pt idx="3">
                  <c:v>Bâtiment, construction</c:v>
                </c:pt>
                <c:pt idx="4">
                  <c:v>Biologie, chimie, physique</c:v>
                </c:pt>
                <c:pt idx="5">
                  <c:v>Droit, sécurité, police</c:v>
                </c:pt>
                <c:pt idx="6">
                  <c:v>Economie, administration, tourisme</c:v>
                </c:pt>
                <c:pt idx="7">
                  <c:v>Electricité, électronique</c:v>
                </c:pt>
                <c:pt idx="8">
                  <c:v>Informatique, multimédia</c:v>
                </c:pt>
                <c:pt idx="9">
                  <c:v>Mécanique, transports</c:v>
                </c:pt>
                <c:pt idx="10">
                  <c:v>Médecine, santé</c:v>
                </c:pt>
                <c:pt idx="11">
                  <c:v>Médias, communication, industrie graphique</c:v>
                </c:pt>
                <c:pt idx="12">
                  <c:v>Social, sciences humaines, sport</c:v>
                </c:pt>
                <c:pt idx="13">
                  <c:v>Soins corporels, textiles, habillement</c:v>
                </c:pt>
                <c:pt idx="14">
                  <c:v>Vente, achat</c:v>
                </c:pt>
              </c:strCache>
            </c:strRef>
          </c:cat>
          <c:val>
            <c:numRef>
              <c:f>Questionnaire!$T$97:$T$111</c:f>
              <c:numCache>
                <c:formatCode>General</c:formatCode>
                <c:ptCount val="15"/>
                <c:pt idx="0">
                  <c:v>9</c:v>
                </c:pt>
                <c:pt idx="1">
                  <c:v>9</c:v>
                </c:pt>
                <c:pt idx="2">
                  <c:v>9</c:v>
                </c:pt>
                <c:pt idx="3">
                  <c:v>9</c:v>
                </c:pt>
                <c:pt idx="4">
                  <c:v>9</c:v>
                </c:pt>
                <c:pt idx="5">
                  <c:v>9</c:v>
                </c:pt>
                <c:pt idx="6">
                  <c:v>9</c:v>
                </c:pt>
                <c:pt idx="7">
                  <c:v>9</c:v>
                </c:pt>
                <c:pt idx="8">
                  <c:v>9</c:v>
                </c:pt>
                <c:pt idx="9">
                  <c:v>9</c:v>
                </c:pt>
                <c:pt idx="10">
                  <c:v>9</c:v>
                </c:pt>
                <c:pt idx="11">
                  <c:v>9</c:v>
                </c:pt>
                <c:pt idx="12">
                  <c:v>9</c:v>
                </c:pt>
                <c:pt idx="13">
                  <c:v>9</c:v>
                </c:pt>
                <c:pt idx="14">
                  <c:v>9</c:v>
                </c:pt>
              </c:numCache>
            </c:numRef>
          </c:val>
          <c:extLst>
            <c:ext xmlns:c16="http://schemas.microsoft.com/office/drawing/2014/chart" uri="{C3380CC4-5D6E-409C-BE32-E72D297353CC}">
              <c16:uniqueId val="{00000001-89A5-494F-95DC-10C9EB0DA6AB}"/>
            </c:ext>
          </c:extLst>
        </c:ser>
        <c:dLbls>
          <c:showLegendKey val="0"/>
          <c:showVal val="0"/>
          <c:showCatName val="0"/>
          <c:showSerName val="0"/>
          <c:showPercent val="0"/>
          <c:showBubbleSize val="0"/>
        </c:dLbls>
        <c:gapWidth val="150"/>
        <c:axId val="525409032"/>
        <c:axId val="1"/>
      </c:barChart>
      <c:catAx>
        <c:axId val="525409032"/>
        <c:scaling>
          <c:orientation val="minMax"/>
        </c:scaling>
        <c:delete val="0"/>
        <c:axPos val="b"/>
        <c:numFmt formatCode="General" sourceLinked="1"/>
        <c:majorTickMark val="out"/>
        <c:minorTickMark val="none"/>
        <c:tickLblPos val="nextTo"/>
        <c:crossAx val="1"/>
        <c:crosses val="autoZero"/>
        <c:auto val="1"/>
        <c:lblAlgn val="ctr"/>
        <c:lblOffset val="100"/>
        <c:noMultiLvlLbl val="0"/>
      </c:catAx>
      <c:valAx>
        <c:axId val="1"/>
        <c:scaling>
          <c:orientation val="minMax"/>
          <c:max val="9"/>
          <c:min val="0"/>
        </c:scaling>
        <c:delete val="0"/>
        <c:axPos val="l"/>
        <c:majorGridlines/>
        <c:title>
          <c:tx>
            <c:rich>
              <a:bodyPr rot="-5400000" vert="horz"/>
              <a:lstStyle/>
              <a:p>
                <a:pPr>
                  <a:defRPr/>
                </a:pPr>
                <a:r>
                  <a:rPr lang="en-US" sz="1400">
                    <a:solidFill>
                      <a:schemeClr val="accent2">
                        <a:lumMod val="50%"/>
                      </a:schemeClr>
                    </a:solidFill>
                  </a:rPr>
                  <a:t>Stanines</a:t>
                </a:r>
              </a:p>
            </c:rich>
          </c:tx>
          <c:overlay val="0"/>
          <c:spPr>
            <a:noFill/>
            <a:ln w="25400">
              <a:noFill/>
            </a:ln>
          </c:spPr>
        </c:title>
        <c:numFmt formatCode="General" sourceLinked="1"/>
        <c:majorTickMark val="out"/>
        <c:minorTickMark val="none"/>
        <c:tickLblPos val="nextTo"/>
        <c:crossAx val="525409032"/>
        <c:crosses val="autoZero"/>
        <c:crossBetween val="between"/>
        <c:majorUnit val="1"/>
      </c:valAx>
    </c:plotArea>
    <c:legend>
      <c:legendPos val="r"/>
      <c:layout>
        <c:manualLayout>
          <c:xMode val="edge"/>
          <c:yMode val="edge"/>
          <c:wMode val="edge"/>
          <c:hMode val="edge"/>
          <c:x val="0.78739394755142778"/>
          <c:y val="7.9239302694136295E-3"/>
          <c:w val="0.97649673598492481"/>
          <c:h val="0.15372441360836234"/>
        </c:manualLayout>
      </c:layout>
      <c:overlay val="0"/>
    </c:legend>
    <c:plotVisOnly val="1"/>
    <c:dispBlanksAs val="gap"/>
    <c:showDLblsOverMax val="0"/>
  </c:chart>
  <c:printSettings>
    <c:headerFooter/>
    <c:pageMargins b="0.75" l="0.7" r="0.7" t="0.75" header="0.3" footer="0.3"/>
    <c:pageSetup orientation="portrait"/>
  </c:printSettings>
</c:chartSpace>
</file>

<file path=xl/drawings/_rels/drawing2.xml.rels><?xml version="1.0" encoding="UTF-8" standalone="yes"?>
<Relationships xmlns="http://schemas.openxmlformats.org/package/2006/relationships"><Relationship Id="rId2" Type="http://purl.oclc.org/ooxml/officeDocument/relationships/chart" Target="../charts/chart2.xml"/><Relationship Id="rId1" Type="http://purl.oclc.org/ooxml/officeDocument/relationships/chart" Target="../charts/chart1.xml"/></Relationships>
</file>

<file path=xl/drawings/drawing1.xml><?xml version="1.0" encoding="utf-8"?>
<xdr:wsDr xmlns:xdr="http://purl.oclc.org/ooxml/drawingml/spreadsheetDrawing" xmlns:a="http://purl.oclc.org/ooxml/drawingml/main">
  <mc:AlternateContent xmlns:mc="http://schemas.openxmlformats.org/markup-compatibility/2006">
    <mc:Choice xmlns:v="urn:schemas-microsoft-com:vml" Requires="v"/>
    <mc:Fallback>
      <xdr:twoCellAnchor editAs="absolute">
        <xdr:from>
          <xdr:col>2</xdr:col>
          <xdr:colOff>139700</xdr:colOff>
          <xdr:row>8</xdr:row>
          <xdr:rowOff>114300</xdr:rowOff>
        </xdr:from>
        <xdr:to>
          <xdr:col>11</xdr:col>
          <xdr:colOff>101600</xdr:colOff>
          <xdr:row>17</xdr:row>
          <xdr:rowOff>63500</xdr:rowOff>
        </xdr:to>
        <xdr:sp macro="" textlink="">
          <xdr:nvSpPr>
            <xdr:cNvPr id="1025" name="Comment 124" hidden="1">
              <a:extLst>
                <a:ext uri="{FF2B5EF4-FFF2-40B4-BE49-F238E27FC236}">
                  <a16:creationId xmlns:a16="http://schemas.microsoft.com/office/drawing/2014/main" id="{4F7F5D67-7D94-40A9-07C2-1A530845B5DD}"/>
                </a:ext>
              </a:extLst>
            </xdr:cNvPr>
            <xdr:cNvSpPr txBox="1">
              <a:spLocks noChangeArrowheads="1"/>
            </xdr:cNvSpPr>
          </xdr:nvSpPr>
          <xdr:spPr bwMode="auto">
            <a:xfrm>
              <a:off x="1270000" y="1905000"/>
              <a:ext cx="4000500" cy="1778000"/>
            </a:xfrm>
            <a:prstGeom prst="rect">
              <a:avLst/>
            </a:prstGeom>
            <a:solidFill>
              <a:srgbClr xmlns:a14="http://schemas.microsoft.com/office/drawing/2010/main" val="FFFFE1" mc:Ignorable="a14" a14:legacySpreadsheetColorIndex="80"/>
            </a:solidFill>
            <a:ln w="9525">
              <a:solidFill>
                <a:srgbClr val="000000"/>
              </a:solidFill>
              <a:miter lim="800%"/>
              <a:headEnd/>
              <a:tailEnd/>
            </a:ln>
            <a:effectLst>
              <a:outerShdw dist="35921" dir="2700000" algn="ctr" rotWithShape="0">
                <a:srgbClr val="80808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fr-FR" sz="1000" b="0" i="0" u="none" strike="noStrike" baseline="0%">
                  <a:solidFill>
                    <a:srgbClr val="000000"/>
                  </a:solidFill>
                  <a:latin typeface="Tahoma" pitchFamily="2" charset="0"/>
                  <a:ea typeface="Tahoma" pitchFamily="2" charset="0"/>
                  <a:cs typeface="Tahoma" pitchFamily="2" charset="0"/>
                </a:rPr>
                <a:t>L'agriculteur ou l'agricultrice travaillent la terre, plantent et récoltent des cultures, tout en élevant du bétail. Les produits agricoles qu'ils proposent sont directement consommables ou destinés à être transformés, puis commercialisés. Ils se soucient du bien-être des animaux, de la protection de l'environnement et de l'entretien du paysage. Leur travail est organisé en fonction du rythme des saisons et permet de vivre en étroite relation avec la nature. Certains professionnels optent pour l'agriculture biologique qui répond à des règles spécifiques de production.</a:t>
              </a:r>
            </a:p>
            <a:p>
              <a:pPr algn="l" rtl="0">
                <a:defRPr sz="1000"/>
              </a:pPr>
              <a:endParaRPr lang="fr-FR" sz="10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10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1"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1"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xdr:txBody>
        </xdr:sp>
        <xdr:clientData/>
      </xdr:twoCellAnchor>
    </mc:Fallback>
  </mc:AlternateContent>
  <mc:AlternateContent xmlns:mc="http://schemas.openxmlformats.org/markup-compatibility/2006">
    <mc:Choice xmlns:v="urn:schemas-microsoft-com:vml" Requires="v"/>
    <mc:Fallback>
      <xdr:twoCellAnchor editAs="absolute">
        <xdr:from>
          <xdr:col>12</xdr:col>
          <xdr:colOff>139700</xdr:colOff>
          <xdr:row>8</xdr:row>
          <xdr:rowOff>114300</xdr:rowOff>
        </xdr:from>
        <xdr:to>
          <xdr:col>19</xdr:col>
          <xdr:colOff>152400</xdr:colOff>
          <xdr:row>17</xdr:row>
          <xdr:rowOff>63500</xdr:rowOff>
        </xdr:to>
        <xdr:sp macro="" textlink="">
          <xdr:nvSpPr>
            <xdr:cNvPr id="1026" name="Comment 174" hidden="1">
              <a:extLst>
                <a:ext uri="{FF2B5EF4-FFF2-40B4-BE49-F238E27FC236}">
                  <a16:creationId xmlns:a16="http://schemas.microsoft.com/office/drawing/2014/main" id="{2BAAA742-835B-C806-7A18-49571CA4C29E}"/>
                </a:ext>
              </a:extLst>
            </xdr:cNvPr>
            <xdr:cNvSpPr txBox="1">
              <a:spLocks noChangeArrowheads="1"/>
            </xdr:cNvSpPr>
          </xdr:nvSpPr>
          <xdr:spPr bwMode="auto">
            <a:xfrm>
              <a:off x="5791200" y="1905000"/>
              <a:ext cx="3886200" cy="1778000"/>
            </a:xfrm>
            <a:prstGeom prst="rect">
              <a:avLst/>
            </a:prstGeom>
            <a:solidFill>
              <a:srgbClr val="FFFFE1"/>
            </a:solidFill>
            <a:ln w="9525">
              <a:solidFill>
                <a:srgbClr val="000000"/>
              </a:solidFill>
              <a:miter lim="800%"/>
              <a:headEnd/>
              <a:tailEnd/>
            </a:ln>
            <a:effectLst>
              <a:outerShdw dist="35921" dir="2700000" algn="ctr" rotWithShape="0">
                <a:srgbClr val="80808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fr-FR" sz="1000" b="0" i="0" u="none" strike="noStrike" baseline="0%">
                  <a:solidFill>
                    <a:srgbClr val="000000"/>
                  </a:solidFill>
                  <a:latin typeface="Tahoma" pitchFamily="2" charset="0"/>
                  <a:ea typeface="Tahoma" pitchFamily="2" charset="0"/>
                  <a:cs typeface="Tahoma" pitchFamily="2" charset="0"/>
                </a:rPr>
                <a:t>La ou le technologue en denrées alimentaires transforment les denrées alimentaires et les boissons en produits intermédiaires ou prêts à la consommation (produits secs et instantanés, boissons, bière, produits de boulangerie, conserverie, surgélation, produits glacés, plats précuisinés, chocolat). Professionnels polyvalents de la transformation et de l'affinage de denrées alimentaires, ils conduisent de grandes installations automatiques qui servent à mélanger, broyer, chauffer ou concentrer et interviennent au moindre incident qui se produit sur la chaîne.</a:t>
              </a: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xdr:txBody>
        </xdr:sp>
        <xdr:clientData/>
      </xdr:twoCellAnchor>
    </mc:Fallback>
  </mc:AlternateContent>
  <mc:AlternateContent xmlns:mc="http://schemas.openxmlformats.org/markup-compatibility/2006">
    <mc:Choice xmlns:v="urn:schemas-microsoft-com:vml" Requires="v"/>
    <mc:Fallback>
      <xdr:twoCellAnchor editAs="absolute">
        <xdr:from>
          <xdr:col>2</xdr:col>
          <xdr:colOff>139700</xdr:colOff>
          <xdr:row>9</xdr:row>
          <xdr:rowOff>101600</xdr:rowOff>
        </xdr:from>
        <xdr:to>
          <xdr:col>10</xdr:col>
          <xdr:colOff>368300</xdr:colOff>
          <xdr:row>15</xdr:row>
          <xdr:rowOff>139700</xdr:rowOff>
        </xdr:to>
        <xdr:sp macro="" textlink="">
          <xdr:nvSpPr>
            <xdr:cNvPr id="1027" name="Comment 125" hidden="1">
              <a:extLst>
                <a:ext uri="{FF2B5EF4-FFF2-40B4-BE49-F238E27FC236}">
                  <a16:creationId xmlns:a16="http://schemas.microsoft.com/office/drawing/2014/main" id="{AD24CFE4-6CC3-9DBC-2CA1-F0313190E450}"/>
                </a:ext>
              </a:extLst>
            </xdr:cNvPr>
            <xdr:cNvSpPr txBox="1">
              <a:spLocks noChangeArrowheads="1"/>
            </xdr:cNvSpPr>
          </xdr:nvSpPr>
          <xdr:spPr bwMode="auto">
            <a:xfrm>
              <a:off x="1270000" y="2095500"/>
              <a:ext cx="3784600" cy="1257300"/>
            </a:xfrm>
            <a:prstGeom prst="rect">
              <a:avLst/>
            </a:prstGeom>
            <a:solidFill>
              <a:srgbClr xmlns:a14="http://schemas.microsoft.com/office/drawing/2010/main" val="FFFFE1" mc:Ignorable="a14" a14:legacySpreadsheetColorIndex="80"/>
            </a:solidFill>
            <a:ln w="9525">
              <a:solidFill>
                <a:srgbClr val="000000"/>
              </a:solidFill>
              <a:miter lim="800%"/>
              <a:headEnd/>
              <a:tailEnd/>
            </a:ln>
            <a:effectLst>
              <a:outerShdw dist="35921" dir="2700000" algn="ctr" rotWithShape="0">
                <a:srgbClr val="80808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fr-FR" sz="1000" b="0" i="0" u="none" strike="noStrike" baseline="0%">
                  <a:solidFill>
                    <a:srgbClr val="000000"/>
                  </a:solidFill>
                  <a:latin typeface="Tahoma" pitchFamily="2" charset="0"/>
                  <a:ea typeface="Tahoma" pitchFamily="2" charset="0"/>
                  <a:cs typeface="Tahoma" pitchFamily="2" charset="0"/>
                </a:rPr>
                <a:t>Le cuisinier ou la cuisinière apprêtent des mets chauds ou froids destinés à la clientèle de divers établissements: restaurants, hôpitaux, homes, hôtels, etc. Ils commandent les denrées alimentaires, en contrôlent la qualité et la quantité, les transforment ou les entreposent en respectant les règles d'hygiène. Ils composent les menus, décorent et présentent les plats avec goût.</a:t>
              </a:r>
            </a:p>
            <a:p>
              <a:pPr algn="l" rtl="0">
                <a:defRPr sz="1000"/>
              </a:pPr>
              <a:endParaRPr lang="fr-FR" sz="10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1"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xdr:txBody>
        </xdr:sp>
        <xdr:clientData/>
      </xdr:twoCellAnchor>
    </mc:Fallback>
  </mc:AlternateContent>
  <mc:AlternateContent xmlns:mc="http://schemas.openxmlformats.org/markup-compatibility/2006">
    <mc:Choice xmlns:v="urn:schemas-microsoft-com:vml" Requires="v"/>
    <mc:Fallback>
      <xdr:twoCellAnchor editAs="absolute">
        <xdr:from>
          <xdr:col>13</xdr:col>
          <xdr:colOff>63500</xdr:colOff>
          <xdr:row>9</xdr:row>
          <xdr:rowOff>139700</xdr:rowOff>
        </xdr:from>
        <xdr:to>
          <xdr:col>19</xdr:col>
          <xdr:colOff>292100</xdr:colOff>
          <xdr:row>15</xdr:row>
          <xdr:rowOff>139700</xdr:rowOff>
        </xdr:to>
        <xdr:sp macro="" textlink="">
          <xdr:nvSpPr>
            <xdr:cNvPr id="1028" name="Comment 135" hidden="1">
              <a:extLst>
                <a:ext uri="{FF2B5EF4-FFF2-40B4-BE49-F238E27FC236}">
                  <a16:creationId xmlns:a16="http://schemas.microsoft.com/office/drawing/2014/main" id="{A8151BF0-5A79-D4A2-4B79-6ECD1DF8839F}"/>
                </a:ext>
              </a:extLst>
            </xdr:cNvPr>
            <xdr:cNvSpPr txBox="1">
              <a:spLocks noChangeArrowheads="1"/>
            </xdr:cNvSpPr>
          </xdr:nvSpPr>
          <xdr:spPr bwMode="auto">
            <a:xfrm>
              <a:off x="6197600" y="2133600"/>
              <a:ext cx="3619500" cy="1219200"/>
            </a:xfrm>
            <a:prstGeom prst="rect">
              <a:avLst/>
            </a:prstGeom>
            <a:solidFill>
              <a:srgbClr xmlns:a14="http://schemas.microsoft.com/office/drawing/2010/main" val="FFFFE1" mc:Ignorable="a14" a14:legacySpreadsheetColorIndex="80"/>
            </a:solidFill>
            <a:ln w="9525">
              <a:solidFill>
                <a:srgbClr val="000000"/>
              </a:solidFill>
              <a:miter lim="800%"/>
              <a:headEnd/>
              <a:tailEnd/>
            </a:ln>
            <a:effectLst>
              <a:outerShdw dist="35921" dir="2700000" algn="ctr" rotWithShape="0">
                <a:srgbClr val="80808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fr-FR" sz="1000" b="0" i="0" u="none" strike="noStrike" baseline="0%">
                  <a:solidFill>
                    <a:srgbClr val="000000"/>
                  </a:solidFill>
                  <a:latin typeface="Tahoma" pitchFamily="2" charset="0"/>
                  <a:ea typeface="Tahoma" pitchFamily="2" charset="0"/>
                  <a:cs typeface="Tahoma" pitchFamily="2" charset="0"/>
                </a:rPr>
                <a:t>Le ou la photographe réalisent des prises de vue pour produire des photos de personnes, de lieux ou d'objets. Ils développent et traitent l'image en fonction du support de publication (papier, écran) et de l'utilisation de la photo (publicité, médias électroniques, journaux, magazines, etc.).</a:t>
              </a:r>
              <a:endParaRPr lang="fr-FR" sz="800" b="1"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1"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1"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1"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xdr:txBody>
        </xdr:sp>
        <xdr:clientData/>
      </xdr:twoCellAnchor>
    </mc:Fallback>
  </mc:AlternateContent>
  <mc:AlternateContent xmlns:mc="http://schemas.openxmlformats.org/markup-compatibility/2006">
    <mc:Choice xmlns:v="urn:schemas-microsoft-com:vml" Requires="v"/>
    <mc:Fallback>
      <xdr:twoCellAnchor editAs="absolute">
        <xdr:from>
          <xdr:col>6</xdr:col>
          <xdr:colOff>215900</xdr:colOff>
          <xdr:row>4</xdr:row>
          <xdr:rowOff>165100</xdr:rowOff>
        </xdr:from>
        <xdr:to>
          <xdr:col>15</xdr:col>
          <xdr:colOff>330200</xdr:colOff>
          <xdr:row>12</xdr:row>
          <xdr:rowOff>190500</xdr:rowOff>
        </xdr:to>
        <xdr:sp macro="" textlink="">
          <xdr:nvSpPr>
            <xdr:cNvPr id="1029" name="Comment 126" hidden="1">
              <a:extLst>
                <a:ext uri="{FF2B5EF4-FFF2-40B4-BE49-F238E27FC236}">
                  <a16:creationId xmlns:a16="http://schemas.microsoft.com/office/drawing/2014/main" id="{AAA699C1-3FE5-8D02-B798-C69DFA6F3007}"/>
                </a:ext>
              </a:extLst>
            </xdr:cNvPr>
            <xdr:cNvSpPr txBox="1">
              <a:spLocks noChangeArrowheads="1"/>
            </xdr:cNvSpPr>
          </xdr:nvSpPr>
          <xdr:spPr bwMode="auto">
            <a:xfrm>
              <a:off x="2971800" y="1016000"/>
              <a:ext cx="4457700" cy="1778000"/>
            </a:xfrm>
            <a:prstGeom prst="rect">
              <a:avLst/>
            </a:prstGeom>
            <a:solidFill>
              <a:srgbClr xmlns:a14="http://schemas.microsoft.com/office/drawing/2010/main" val="FFFFE1" mc:Ignorable="a14" a14:legacySpreadsheetColorIndex="80"/>
            </a:solidFill>
            <a:ln w="9525">
              <a:solidFill>
                <a:srgbClr val="000000"/>
              </a:solidFill>
              <a:miter lim="800%"/>
              <a:headEnd/>
              <a:tailEnd/>
            </a:ln>
            <a:effectLst>
              <a:outerShdw dist="35921" dir="2700000" algn="ctr" rotWithShape="0">
                <a:srgbClr val="80808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fr-FR" sz="1000" b="0" i="0" u="none" strike="noStrike" baseline="0%">
                  <a:solidFill>
                    <a:srgbClr val="000000"/>
                  </a:solidFill>
                  <a:latin typeface="Tahoma" pitchFamily="2" charset="0"/>
                  <a:ea typeface="Tahoma" pitchFamily="2" charset="0"/>
                  <a:cs typeface="Tahoma" pitchFamily="2" charset="0"/>
                </a:rPr>
                <a:t>Le ou la graphiste conçoivent et réalisent des messages sous forme d'image, de photo, de typographie, etc. Ces messages ont un but publicitaire ou informatif, mais ils peuvent aussi servir à l'identification d'une entreprise ou d'un produit (logo). Les graphistes sont des professionnels de la création: ils assurent le passage de l'information de l'entreprise vers le public. Dans cette optique, ils adaptent l'image en fonction du média (publicité, édition de livres, journaux ou magazines, production audiovisuelle ou télévisuelle, production multimédia) afin de la rendre compréhensible et convaincante. Au-delà de la transmission d'information, ils aspirent à une qualité esthétique.</a:t>
              </a:r>
            </a:p>
            <a:p>
              <a:pPr algn="l" rtl="0">
                <a:defRPr sz="1000"/>
              </a:pPr>
              <a:endParaRPr lang="fr-FR" sz="800" b="1"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xdr:txBody>
        </xdr:sp>
        <xdr:clientData/>
      </xdr:twoCellAnchor>
    </mc:Fallback>
  </mc:AlternateContent>
  <mc:AlternateContent xmlns:mc="http://schemas.openxmlformats.org/markup-compatibility/2006">
    <mc:Choice xmlns:v="urn:schemas-microsoft-com:vml" Requires="v"/>
    <mc:Fallback>
      <xdr:twoCellAnchor editAs="absolute">
        <xdr:from>
          <xdr:col>13</xdr:col>
          <xdr:colOff>63500</xdr:colOff>
          <xdr:row>10</xdr:row>
          <xdr:rowOff>63500</xdr:rowOff>
        </xdr:from>
        <xdr:to>
          <xdr:col>18</xdr:col>
          <xdr:colOff>444500</xdr:colOff>
          <xdr:row>17</xdr:row>
          <xdr:rowOff>139700</xdr:rowOff>
        </xdr:to>
        <xdr:sp macro="" textlink="">
          <xdr:nvSpPr>
            <xdr:cNvPr id="1030" name="Comment 175" hidden="1">
              <a:extLst>
                <a:ext uri="{FF2B5EF4-FFF2-40B4-BE49-F238E27FC236}">
                  <a16:creationId xmlns:a16="http://schemas.microsoft.com/office/drawing/2014/main" id="{266F6CFD-473F-31E8-B89F-1492006E4C2F}"/>
                </a:ext>
              </a:extLst>
            </xdr:cNvPr>
            <xdr:cNvSpPr txBox="1">
              <a:spLocks noChangeArrowheads="1"/>
            </xdr:cNvSpPr>
          </xdr:nvSpPr>
          <xdr:spPr bwMode="auto">
            <a:xfrm>
              <a:off x="6197600" y="2260600"/>
              <a:ext cx="3213100" cy="1498600"/>
            </a:xfrm>
            <a:prstGeom prst="rect">
              <a:avLst/>
            </a:prstGeom>
            <a:solidFill>
              <a:srgbClr val="FFFFE1"/>
            </a:solidFill>
            <a:ln w="9525">
              <a:solidFill>
                <a:srgbClr val="000000"/>
              </a:solidFill>
              <a:miter lim="800%"/>
              <a:headEnd/>
              <a:tailEnd/>
            </a:ln>
            <a:effectLst>
              <a:outerShdw dist="35921" dir="2700000" algn="ctr" rotWithShape="0">
                <a:srgbClr val="80808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fr-FR" sz="1000" b="0" i="0" u="none" strike="noStrike" baseline="0%">
                  <a:solidFill>
                    <a:srgbClr val="000000"/>
                  </a:solidFill>
                  <a:latin typeface="Tahoma" pitchFamily="2" charset="0"/>
                  <a:ea typeface="Tahoma" pitchFamily="2" charset="0"/>
                  <a:cs typeface="Tahoma" pitchFamily="2" charset="0"/>
                </a:rPr>
                <a:t>L’installateur ou l'installatrice en chauffage posent, contrôlent, entretiennent et réparent des installations techniques assurant une diffusion régulière et optimale de la chaleur: chauffage à bois, à mazout, à gaz, solaire, avec pompe à chaleur, etc. Ils scient, soudent, brasent toutes sortes de pièces pour monter et fixer des radiateurs muraux, surfaces rayonnantes au plafond, serpentins dans les sols.</a:t>
              </a: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xdr:txBody>
        </xdr:sp>
        <xdr:clientData/>
      </xdr:twoCellAnchor>
    </mc:Fallback>
  </mc:AlternateContent>
  <mc:AlternateContent xmlns:mc="http://schemas.openxmlformats.org/markup-compatibility/2006">
    <mc:Choice xmlns:v="urn:schemas-microsoft-com:vml" Requires="v"/>
    <mc:Fallback>
      <xdr:twoCellAnchor editAs="absolute">
        <xdr:from>
          <xdr:col>6</xdr:col>
          <xdr:colOff>241300</xdr:colOff>
          <xdr:row>5</xdr:row>
          <xdr:rowOff>215900</xdr:rowOff>
        </xdr:from>
        <xdr:to>
          <xdr:col>13</xdr:col>
          <xdr:colOff>330200</xdr:colOff>
          <xdr:row>14</xdr:row>
          <xdr:rowOff>63500</xdr:rowOff>
        </xdr:to>
        <xdr:sp macro="" textlink="">
          <xdr:nvSpPr>
            <xdr:cNvPr id="1031" name="Comment 127" hidden="1">
              <a:extLst>
                <a:ext uri="{FF2B5EF4-FFF2-40B4-BE49-F238E27FC236}">
                  <a16:creationId xmlns:a16="http://schemas.microsoft.com/office/drawing/2014/main" id="{F23F4BBD-7AFB-1B82-60D3-268747E9ECD6}"/>
                </a:ext>
              </a:extLst>
            </xdr:cNvPr>
            <xdr:cNvSpPr txBox="1">
              <a:spLocks noChangeArrowheads="1"/>
            </xdr:cNvSpPr>
          </xdr:nvSpPr>
          <xdr:spPr bwMode="auto">
            <a:xfrm>
              <a:off x="2997200" y="1384300"/>
              <a:ext cx="3467100" cy="1689100"/>
            </a:xfrm>
            <a:prstGeom prst="rect">
              <a:avLst/>
            </a:prstGeom>
            <a:solidFill>
              <a:srgbClr xmlns:a14="http://schemas.microsoft.com/office/drawing/2010/main" val="FFFFE1" mc:Ignorable="a14" a14:legacySpreadsheetColorIndex="80"/>
            </a:solidFill>
            <a:ln w="9525">
              <a:solidFill>
                <a:srgbClr val="000000"/>
              </a:solidFill>
              <a:miter lim="800%"/>
              <a:headEnd/>
              <a:tailEnd/>
            </a:ln>
            <a:effectLst>
              <a:outerShdw dist="35921" dir="2700000" algn="ctr" rotWithShape="0">
                <a:srgbClr val="80808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fr-FR" sz="1000" b="0" i="0" u="none" strike="noStrike" baseline="0%">
                  <a:solidFill>
                    <a:srgbClr val="000000"/>
                  </a:solidFill>
                  <a:latin typeface="Tahoma" pitchFamily="2" charset="0"/>
                  <a:ea typeface="Tahoma" pitchFamily="2" charset="0"/>
                  <a:cs typeface="Tahoma" pitchFamily="2" charset="0"/>
                </a:rPr>
                <a:t>Le menuisier ou la menuisière réalisent des portes, des éléments d'armoires, de cuisines, des fenêtres, des volets, des parois de séparation, des tablettes de fenêtres. Les éléments de construction qu'ils fabriquent, assemblent et posent dans des bâtiments neufs ou en restauration, sont en bois massif (sapin, mélèze...) ou dérivé (contre-plaqué, aggloméré, stratifié...), parfois aussi en matières synthétiques (fenêtres PVC).</a:t>
              </a:r>
            </a:p>
            <a:p>
              <a:pPr algn="l" rtl="0">
                <a:defRPr sz="1000"/>
              </a:pPr>
              <a:endParaRPr lang="fr-FR" sz="10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1"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xdr:txBody>
        </xdr:sp>
        <xdr:clientData/>
      </xdr:twoCellAnchor>
    </mc:Fallback>
  </mc:AlternateContent>
  <mc:AlternateContent xmlns:mc="http://schemas.openxmlformats.org/markup-compatibility/2006">
    <mc:Choice xmlns:v="urn:schemas-microsoft-com:vml" Requires="v"/>
    <mc:Fallback>
      <xdr:twoCellAnchor editAs="absolute">
        <xdr:from>
          <xdr:col>13</xdr:col>
          <xdr:colOff>63500</xdr:colOff>
          <xdr:row>11</xdr:row>
          <xdr:rowOff>25400</xdr:rowOff>
        </xdr:from>
        <xdr:to>
          <xdr:col>18</xdr:col>
          <xdr:colOff>482600</xdr:colOff>
          <xdr:row>18</xdr:row>
          <xdr:rowOff>139700</xdr:rowOff>
        </xdr:to>
        <xdr:sp macro="" textlink="">
          <xdr:nvSpPr>
            <xdr:cNvPr id="1032" name="Comment 136" hidden="1">
              <a:extLst>
                <a:ext uri="{FF2B5EF4-FFF2-40B4-BE49-F238E27FC236}">
                  <a16:creationId xmlns:a16="http://schemas.microsoft.com/office/drawing/2014/main" id="{F3B12688-F34A-3376-BB82-7DA057547E82}"/>
                </a:ext>
              </a:extLst>
            </xdr:cNvPr>
            <xdr:cNvSpPr txBox="1">
              <a:spLocks noChangeArrowheads="1"/>
            </xdr:cNvSpPr>
          </xdr:nvSpPr>
          <xdr:spPr bwMode="auto">
            <a:xfrm>
              <a:off x="6197600" y="2425700"/>
              <a:ext cx="3251200" cy="1536700"/>
            </a:xfrm>
            <a:prstGeom prst="rect">
              <a:avLst/>
            </a:prstGeom>
            <a:solidFill>
              <a:srgbClr xmlns:a14="http://schemas.microsoft.com/office/drawing/2010/main" val="FFFFE1" mc:Ignorable="a14" a14:legacySpreadsheetColorIndex="80"/>
            </a:solidFill>
            <a:ln w="9525">
              <a:solidFill>
                <a:srgbClr val="000000"/>
              </a:solidFill>
              <a:miter lim="800%"/>
              <a:headEnd/>
              <a:tailEnd/>
            </a:ln>
            <a:effectLst>
              <a:outerShdw dist="35921" dir="2700000" algn="ctr" rotWithShape="0">
                <a:srgbClr val="80808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fr-FR" sz="1000" b="0" i="0" u="none" strike="noStrike" baseline="0%">
                  <a:solidFill>
                    <a:srgbClr val="000000"/>
                  </a:solidFill>
                  <a:latin typeface="Tahoma" pitchFamily="2" charset="0"/>
                  <a:ea typeface="Tahoma" pitchFamily="2" charset="0"/>
                  <a:cs typeface="Tahoma" pitchFamily="2" charset="0"/>
                </a:rPr>
                <a:t>Le ou la zoologiste sont des spécialistes des espèces animales, de leur mode de vie et de leur rôle dans les écosystèmes. Ils effectuent des recherches et des travaux en laboratoires ou sur le terrain, en vue d'étudier les caractères spécifiques des espèces et de contrôler leur développement. Les zoologistes se spécialisent généralement dans un groupe d'animaux (reptiles, oiseaux, amphibiens, insectes).</a:t>
              </a:r>
              <a:endParaRPr lang="fr-FR" sz="800" b="1"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1"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1" i="0" u="none" strike="noStrike" baseline="0%">
                <a:solidFill>
                  <a:srgbClr val="000000"/>
                </a:solidFill>
                <a:latin typeface="Tahoma" pitchFamily="2" charset="0"/>
                <a:ea typeface="Tahoma" pitchFamily="2" charset="0"/>
                <a:cs typeface="Tahoma" pitchFamily="2" charset="0"/>
              </a:endParaRPr>
            </a:p>
          </xdr:txBody>
        </xdr:sp>
        <xdr:clientData/>
      </xdr:twoCellAnchor>
    </mc:Fallback>
  </mc:AlternateContent>
  <mc:AlternateContent xmlns:mc="http://schemas.openxmlformats.org/markup-compatibility/2006">
    <mc:Choice xmlns:v="urn:schemas-microsoft-com:vml" Requires="v"/>
    <mc:Fallback>
      <xdr:twoCellAnchor editAs="absolute">
        <xdr:from>
          <xdr:col>6</xdr:col>
          <xdr:colOff>215900</xdr:colOff>
          <xdr:row>5</xdr:row>
          <xdr:rowOff>241300</xdr:rowOff>
        </xdr:from>
        <xdr:to>
          <xdr:col>14</xdr:col>
          <xdr:colOff>152400</xdr:colOff>
          <xdr:row>21</xdr:row>
          <xdr:rowOff>101600</xdr:rowOff>
        </xdr:to>
        <xdr:sp macro="" textlink="">
          <xdr:nvSpPr>
            <xdr:cNvPr id="1033" name="Comment 128" hidden="1">
              <a:extLst>
                <a:ext uri="{FF2B5EF4-FFF2-40B4-BE49-F238E27FC236}">
                  <a16:creationId xmlns:a16="http://schemas.microsoft.com/office/drawing/2014/main" id="{FC351CD3-200C-4279-46C1-B608A1B43E18}"/>
                </a:ext>
              </a:extLst>
            </xdr:cNvPr>
            <xdr:cNvSpPr txBox="1">
              <a:spLocks noChangeArrowheads="1"/>
            </xdr:cNvSpPr>
          </xdr:nvSpPr>
          <xdr:spPr bwMode="auto">
            <a:xfrm>
              <a:off x="2971800" y="1409700"/>
              <a:ext cx="3797300" cy="3124200"/>
            </a:xfrm>
            <a:prstGeom prst="rect">
              <a:avLst/>
            </a:prstGeom>
            <a:solidFill>
              <a:srgbClr xmlns:a14="http://schemas.microsoft.com/office/drawing/2010/main" val="FFFFE1" mc:Ignorable="a14" a14:legacySpreadsheetColorIndex="80"/>
            </a:solidFill>
            <a:ln w="9525">
              <a:solidFill>
                <a:srgbClr val="000000"/>
              </a:solidFill>
              <a:miter lim="800%"/>
              <a:headEnd/>
              <a:tailEnd/>
            </a:ln>
            <a:effectLst>
              <a:outerShdw dist="35921" dir="2700000" algn="ctr" rotWithShape="0">
                <a:srgbClr val="80808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fr-FR" sz="1000" b="0" i="0" u="none" strike="noStrike" baseline="0%">
                  <a:solidFill>
                    <a:srgbClr val="000000"/>
                  </a:solidFill>
                  <a:latin typeface="Arial" pitchFamily="2" charset="0"/>
                  <a:cs typeface="Arial" pitchFamily="2" charset="0"/>
                </a:rPr>
                <a:t>Le laborantin ou la laborantine prélèvent, analysent, synthétisent, isolent ou purifient diverses substances (prélèvements opérés sur des humains, des animaux, des végétaux, dans l'environnement, ou encore des éléments tels que des médicaments ou des aliments), dans un laboratoire de recherche, de diagnostic, de contrôle ou de production. Ils participent ainsi, en secondant des chimistes et des biologistes, à la mise au point et à la production industrielle d'une grande variété de produits: médicaments, colorants, matières plastiques, savons, peintures, parfums et cosmétiques, insecticides, arômes, engrais, etc. En fonction de leur secteur d'activité, ils étudient parfois le développement et l'évolution des espèces vivantes et leurs rapports avec le milieu environnant. Ils participent à l’action de la recherche biomédicale, au développement, à la production et au contrôle des médicaments.</a:t>
              </a:r>
              <a:endParaRPr lang="fr-FR" sz="800" b="1"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1"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1"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1"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xdr:txBody>
        </xdr:sp>
        <xdr:clientData/>
      </xdr:twoCellAnchor>
    </mc:Fallback>
  </mc:AlternateContent>
  <mc:AlternateContent xmlns:mc="http://schemas.openxmlformats.org/markup-compatibility/2006">
    <mc:Choice xmlns:v="urn:schemas-microsoft-com:vml" Requires="v"/>
    <mc:Fallback>
      <xdr:twoCellAnchor editAs="absolute">
        <xdr:from>
          <xdr:col>13</xdr:col>
          <xdr:colOff>63500</xdr:colOff>
          <xdr:row>11</xdr:row>
          <xdr:rowOff>190500</xdr:rowOff>
        </xdr:from>
        <xdr:to>
          <xdr:col>18</xdr:col>
          <xdr:colOff>177800</xdr:colOff>
          <xdr:row>17</xdr:row>
          <xdr:rowOff>165100</xdr:rowOff>
        </xdr:to>
        <xdr:sp macro="" textlink="">
          <xdr:nvSpPr>
            <xdr:cNvPr id="1034" name="Comment 176" hidden="1">
              <a:extLst>
                <a:ext uri="{FF2B5EF4-FFF2-40B4-BE49-F238E27FC236}">
                  <a16:creationId xmlns:a16="http://schemas.microsoft.com/office/drawing/2014/main" id="{1EE2C6D0-5312-4EC6-4BFB-9DDC8A032DB8}"/>
                </a:ext>
              </a:extLst>
            </xdr:cNvPr>
            <xdr:cNvSpPr txBox="1">
              <a:spLocks noChangeArrowheads="1"/>
            </xdr:cNvSpPr>
          </xdr:nvSpPr>
          <xdr:spPr bwMode="auto">
            <a:xfrm>
              <a:off x="6197600" y="2590800"/>
              <a:ext cx="2946400" cy="1193800"/>
            </a:xfrm>
            <a:prstGeom prst="rect">
              <a:avLst/>
            </a:prstGeom>
            <a:solidFill>
              <a:srgbClr val="FFFFE1"/>
            </a:solidFill>
            <a:ln w="9525">
              <a:solidFill>
                <a:srgbClr val="000000"/>
              </a:solidFill>
              <a:miter lim="800%"/>
              <a:headEnd/>
              <a:tailEnd/>
            </a:ln>
            <a:effectLst>
              <a:outerShdw dist="35921" dir="2700000" algn="ctr" rotWithShape="0">
                <a:srgbClr val="80808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fr-FR" sz="1000" b="0" i="0" u="none" strike="noStrike" baseline="0%">
                  <a:solidFill>
                    <a:srgbClr val="000000"/>
                  </a:solidFill>
                  <a:latin typeface="Tahoma" pitchFamily="2" charset="0"/>
                  <a:ea typeface="Tahoma" pitchFamily="2" charset="0"/>
                  <a:cs typeface="Tahoma" pitchFamily="2" charset="0"/>
                </a:rPr>
                <a:t>Le ou la garde-frontière contrôlent le trafic des voyageurs et des marchandises en provenance et, dans une moindre mesure, en direction de l'étranger. Ils secondent aussi la police et surveillent les territoires jouxtant la frontière, que ce soit en plaine, sur les eaux frontières ou en montagne.</a:t>
              </a: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xdr:txBody>
        </xdr:sp>
        <xdr:clientData/>
      </xdr:twoCellAnchor>
    </mc:Fallback>
  </mc:AlternateContent>
  <mc:AlternateContent xmlns:mc="http://schemas.openxmlformats.org/markup-compatibility/2006">
    <mc:Choice xmlns:v="urn:schemas-microsoft-com:vml" Requires="v"/>
    <mc:Fallback>
      <xdr:twoCellAnchor editAs="absolute">
        <xdr:from>
          <xdr:col>6</xdr:col>
          <xdr:colOff>215900</xdr:colOff>
          <xdr:row>12</xdr:row>
          <xdr:rowOff>152400</xdr:rowOff>
        </xdr:from>
        <xdr:to>
          <xdr:col>13</xdr:col>
          <xdr:colOff>63500</xdr:colOff>
          <xdr:row>24</xdr:row>
          <xdr:rowOff>25400</xdr:rowOff>
        </xdr:to>
        <xdr:sp macro="" textlink="">
          <xdr:nvSpPr>
            <xdr:cNvPr id="1035" name="Comment 168" hidden="1">
              <a:extLst>
                <a:ext uri="{FF2B5EF4-FFF2-40B4-BE49-F238E27FC236}">
                  <a16:creationId xmlns:a16="http://schemas.microsoft.com/office/drawing/2014/main" id="{05BAB504-0E57-7231-89C2-7B8A46FF61E7}"/>
                </a:ext>
              </a:extLst>
            </xdr:cNvPr>
            <xdr:cNvSpPr txBox="1">
              <a:spLocks noChangeArrowheads="1"/>
            </xdr:cNvSpPr>
          </xdr:nvSpPr>
          <xdr:spPr bwMode="auto">
            <a:xfrm>
              <a:off x="2971800" y="2755900"/>
              <a:ext cx="3225800" cy="2311400"/>
            </a:xfrm>
            <a:prstGeom prst="rect">
              <a:avLst/>
            </a:prstGeom>
            <a:solidFill>
              <a:srgbClr val="FFFFE1"/>
            </a:solidFill>
            <a:ln w="9525">
              <a:solidFill>
                <a:srgbClr val="000000"/>
              </a:solidFill>
              <a:miter lim="800%"/>
              <a:headEnd/>
              <a:tailEnd/>
            </a:ln>
            <a:effectLst>
              <a:outerShdw dist="35921" dir="2700000" algn="ctr" rotWithShape="0">
                <a:srgbClr val="80808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fr-FR" sz="1000" b="0" i="0" u="none" strike="noStrike" baseline="0%">
                  <a:solidFill>
                    <a:srgbClr val="000000"/>
                  </a:solidFill>
                  <a:latin typeface="Arial" pitchFamily="2" charset="0"/>
                  <a:cs typeface="Arial" pitchFamily="2" charset="0"/>
                </a:rPr>
                <a:t>Le policier ou la policière, appelés aussi gendarmes, veillent au respect des lois et des règlements. Ils assurent l'ordre, la sécurité et la tranquillité publics sur le territoire cantonal. Les policiers mettent sur pied des programmes de prévention (patrouilles de surveillance, contrôles, information et éducation), et sont chargés d'intervenir en cas de catastrophes (accidents, catastrophes naturelles, etc.). Les policiers sont préparés à affronter les éventuels dangers auxquels leur profession les expose (émeutes, bagarres, attentats, etc.).</a:t>
              </a:r>
              <a:endParaRPr lang="fr-FR" sz="800" b="1"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1"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xdr:txBody>
        </xdr:sp>
        <xdr:clientData/>
      </xdr:twoCellAnchor>
    </mc:Fallback>
  </mc:AlternateContent>
  <mc:AlternateContent xmlns:mc="http://schemas.openxmlformats.org/markup-compatibility/2006">
    <mc:Choice xmlns:v="urn:schemas-microsoft-com:vml" Requires="v"/>
    <mc:Fallback>
      <xdr:twoCellAnchor editAs="absolute">
        <xdr:from>
          <xdr:col>14</xdr:col>
          <xdr:colOff>38100</xdr:colOff>
          <xdr:row>11</xdr:row>
          <xdr:rowOff>38100</xdr:rowOff>
        </xdr:from>
        <xdr:to>
          <xdr:col>22</xdr:col>
          <xdr:colOff>203200</xdr:colOff>
          <xdr:row>19</xdr:row>
          <xdr:rowOff>101600</xdr:rowOff>
        </xdr:to>
        <xdr:sp macro="" textlink="">
          <xdr:nvSpPr>
            <xdr:cNvPr id="1036" name="Comment 276" hidden="1">
              <a:extLst>
                <a:ext uri="{FF2B5EF4-FFF2-40B4-BE49-F238E27FC236}">
                  <a16:creationId xmlns:a16="http://schemas.microsoft.com/office/drawing/2014/main" id="{A66A045F-69D1-5F98-D0CF-0C56668FA3F7}"/>
                </a:ext>
              </a:extLst>
            </xdr:cNvPr>
            <xdr:cNvSpPr txBox="1">
              <a:spLocks noChangeArrowheads="1"/>
            </xdr:cNvSpPr>
          </xdr:nvSpPr>
          <xdr:spPr bwMode="auto">
            <a:xfrm>
              <a:off x="6654800" y="2438400"/>
              <a:ext cx="4229100" cy="1689100"/>
            </a:xfrm>
            <a:prstGeom prst="rect">
              <a:avLst/>
            </a:prstGeom>
            <a:solidFill>
              <a:srgbClr xmlns:a14="http://schemas.microsoft.com/office/drawing/2010/main" val="FFFFE1" mc:Ignorable="a14" a14:legacySpreadsheetColorIndex="80"/>
            </a:solidFill>
            <a:ln w="9525">
              <a:solidFill>
                <a:srgbClr val="000000"/>
              </a:solidFill>
              <a:miter lim="800%"/>
              <a:headEnd/>
              <a:tailEnd/>
            </a:ln>
            <a:effectLst>
              <a:outerShdw dist="35921" dir="2700000" algn="ctr" rotWithShape="0">
                <a:srgbClr val="80808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fr-FR" sz="1000" b="0" i="0" u="none" strike="noStrike" baseline="0%">
                  <a:solidFill>
                    <a:srgbClr val="000000"/>
                  </a:solidFill>
                  <a:latin typeface="Arial" pitchFamily="2" charset="0"/>
                  <a:cs typeface="Arial" pitchFamily="2" charset="0"/>
                </a:rPr>
                <a:t>L'agent relation client ou l'agente relation client assurent le lien entre un fournisseur de biens ou de services et sa clientèle. A l'aide de divers canaux de communication (téléphone, e-mail, web, courrier, applications mobiles, service vocal interactif, etc.), ils délivrent aux clients des informations sur des produits, prennent des commandes, répondent à des questions et des réclamations de façon personnalisée. Au téléphone, ils mènent divers types d'entretiens en fonction des tâches assignées par l'entreprise (acquisition, suivi, fidélisation ou reconquête de clients).</a:t>
              </a:r>
              <a:endParaRPr lang="fr-FR" sz="10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10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10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10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10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1000" b="0" i="0" u="none" strike="noStrike" baseline="0%">
                <a:solidFill>
                  <a:srgbClr val="000000"/>
                </a:solidFill>
                <a:latin typeface="Tahoma" pitchFamily="2" charset="0"/>
                <a:ea typeface="Tahoma" pitchFamily="2" charset="0"/>
                <a:cs typeface="Tahoma" pitchFamily="2" charset="0"/>
              </a:endParaRPr>
            </a:p>
          </xdr:txBody>
        </xdr:sp>
        <xdr:clientData/>
      </xdr:twoCellAnchor>
    </mc:Fallback>
  </mc:AlternateContent>
  <mc:AlternateContent xmlns:mc="http://schemas.openxmlformats.org/markup-compatibility/2006">
    <mc:Choice xmlns:v="urn:schemas-microsoft-com:vml" Requires="v"/>
    <mc:Fallback>
      <xdr:twoCellAnchor editAs="absolute">
        <xdr:from>
          <xdr:col>6</xdr:col>
          <xdr:colOff>215900</xdr:colOff>
          <xdr:row>13</xdr:row>
          <xdr:rowOff>114300</xdr:rowOff>
        </xdr:from>
        <xdr:to>
          <xdr:col>13</xdr:col>
          <xdr:colOff>114300</xdr:colOff>
          <xdr:row>24</xdr:row>
          <xdr:rowOff>88900</xdr:rowOff>
        </xdr:to>
        <xdr:sp macro="" textlink="">
          <xdr:nvSpPr>
            <xdr:cNvPr id="1037" name="Comment 131" hidden="1">
              <a:extLst>
                <a:ext uri="{FF2B5EF4-FFF2-40B4-BE49-F238E27FC236}">
                  <a16:creationId xmlns:a16="http://schemas.microsoft.com/office/drawing/2014/main" id="{FE820C93-DE70-D9CC-CEA2-7CEC7E5B1F2A}"/>
                </a:ext>
              </a:extLst>
            </xdr:cNvPr>
            <xdr:cNvSpPr txBox="1">
              <a:spLocks noChangeArrowheads="1"/>
            </xdr:cNvSpPr>
          </xdr:nvSpPr>
          <xdr:spPr bwMode="auto">
            <a:xfrm>
              <a:off x="2971800" y="2921000"/>
              <a:ext cx="3276600" cy="2209800"/>
            </a:xfrm>
            <a:prstGeom prst="rect">
              <a:avLst/>
            </a:prstGeom>
            <a:solidFill>
              <a:srgbClr xmlns:a14="http://schemas.microsoft.com/office/drawing/2010/main" val="FFFFE1" mc:Ignorable="a14" a14:legacySpreadsheetColorIndex="80"/>
            </a:solidFill>
            <a:ln w="9525">
              <a:solidFill>
                <a:srgbClr val="000000"/>
              </a:solidFill>
              <a:miter lim="800%"/>
              <a:headEnd/>
              <a:tailEnd/>
            </a:ln>
            <a:effectLst>
              <a:outerShdw dist="35921" dir="2700000" algn="ctr" rotWithShape="0">
                <a:srgbClr val="80808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fr-FR" sz="1000" b="0" i="0" u="none" strike="noStrike" baseline="0%">
                  <a:solidFill>
                    <a:srgbClr val="000000"/>
                  </a:solidFill>
                  <a:latin typeface="Tahoma" pitchFamily="2" charset="0"/>
                  <a:ea typeface="Tahoma" pitchFamily="2" charset="0"/>
                  <a:cs typeface="Tahoma" pitchFamily="2" charset="0"/>
                </a:rPr>
                <a:t>L'employé ou l'employée de commerce effectuent des tâches administratives au sein d'une société privée ou d'un service public. Leurs fonctions varient selon le champ d'activité de leur employeur et la nature de leur poste. Ils peuvent s'occuper de la correspondance commerciale (distribution, rédaction, envoi), de la comptabilité (saisie des écritures, vérification des paiements), des commandes (réception, facturation), de l'accueil des clients et de la gestion d'un secrétariat.</a:t>
              </a: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xdr:txBody>
        </xdr:sp>
        <xdr:clientData/>
      </xdr:twoCellAnchor>
    </mc:Fallback>
  </mc:AlternateContent>
  <mc:AlternateContent xmlns:mc="http://schemas.openxmlformats.org/markup-compatibility/2006">
    <mc:Choice xmlns:v="urn:schemas-microsoft-com:vml" Requires="v"/>
    <mc:Fallback>
      <xdr:twoCellAnchor editAs="absolute">
        <xdr:from>
          <xdr:col>13</xdr:col>
          <xdr:colOff>63500</xdr:colOff>
          <xdr:row>13</xdr:row>
          <xdr:rowOff>114300</xdr:rowOff>
        </xdr:from>
        <xdr:to>
          <xdr:col>22</xdr:col>
          <xdr:colOff>127000</xdr:colOff>
          <xdr:row>21</xdr:row>
          <xdr:rowOff>101600</xdr:rowOff>
        </xdr:to>
        <xdr:sp macro="" textlink="">
          <xdr:nvSpPr>
            <xdr:cNvPr id="1038" name="Comment 137" hidden="1">
              <a:extLst>
                <a:ext uri="{FF2B5EF4-FFF2-40B4-BE49-F238E27FC236}">
                  <a16:creationId xmlns:a16="http://schemas.microsoft.com/office/drawing/2014/main" id="{2917150B-1D75-4888-5F5A-338AA475DF60}"/>
                </a:ext>
              </a:extLst>
            </xdr:cNvPr>
            <xdr:cNvSpPr txBox="1">
              <a:spLocks noChangeArrowheads="1"/>
            </xdr:cNvSpPr>
          </xdr:nvSpPr>
          <xdr:spPr bwMode="auto">
            <a:xfrm>
              <a:off x="6197600" y="2921000"/>
              <a:ext cx="4610100" cy="1612900"/>
            </a:xfrm>
            <a:prstGeom prst="rect">
              <a:avLst/>
            </a:prstGeom>
            <a:solidFill>
              <a:srgbClr xmlns:a14="http://schemas.microsoft.com/office/drawing/2010/main" val="FFFFE1" mc:Ignorable="a14" a14:legacySpreadsheetColorIndex="80"/>
            </a:solidFill>
            <a:ln w="9525">
              <a:solidFill>
                <a:srgbClr val="000000"/>
              </a:solidFill>
              <a:miter lim="800%"/>
              <a:headEnd/>
              <a:tailEnd/>
            </a:ln>
            <a:effectLst>
              <a:outerShdw dist="35921" dir="2700000" algn="ctr" rotWithShape="0">
                <a:srgbClr val="80808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fr-FR" sz="1000" b="0" i="0" u="none" strike="noStrike" baseline="0%">
                  <a:solidFill>
                    <a:srgbClr val="000000"/>
                  </a:solidFill>
                  <a:latin typeface="Tahoma" pitchFamily="2" charset="0"/>
                  <a:ea typeface="Tahoma" pitchFamily="2" charset="0"/>
                  <a:cs typeface="Tahoma" pitchFamily="2" charset="0"/>
                </a:rPr>
                <a:t>L'installateur-électricien ou l'installatrice-électricienne installent et entretiennent des réseaux électriques et de communication à l'intérieur des logements, des bâtiments industriels, administratifs ou commerciaux. Les installations qu'ils réalisent concernent divers domaines: énergie (cuisinière, chauffage, frigo, moteur, transformateur, pompe à chaleur...), télécommunication (téléphone, fax. réseau informatique), sécurité et surveillance (détecteur d'incendie, paratonnerre, alarme), commande automatique (éclairage, chauffage, ventilation).</a:t>
              </a:r>
            </a:p>
            <a:p>
              <a:pPr algn="l" rtl="0">
                <a:defRPr sz="1000"/>
              </a:pPr>
              <a:endParaRPr lang="fr-FR" sz="10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1"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1"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xdr:txBody>
        </xdr:sp>
        <xdr:clientData/>
      </xdr:twoCellAnchor>
    </mc:Fallback>
  </mc:AlternateContent>
  <mc:AlternateContent xmlns:mc="http://schemas.openxmlformats.org/markup-compatibility/2006">
    <mc:Choice xmlns:v="urn:schemas-microsoft-com:vml" Requires="v"/>
    <mc:Fallback>
      <xdr:twoCellAnchor editAs="absolute">
        <xdr:from>
          <xdr:col>6</xdr:col>
          <xdr:colOff>215900</xdr:colOff>
          <xdr:row>14</xdr:row>
          <xdr:rowOff>101600</xdr:rowOff>
        </xdr:from>
        <xdr:to>
          <xdr:col>13</xdr:col>
          <xdr:colOff>215900</xdr:colOff>
          <xdr:row>22</xdr:row>
          <xdr:rowOff>101600</xdr:rowOff>
        </xdr:to>
        <xdr:sp macro="" textlink="">
          <xdr:nvSpPr>
            <xdr:cNvPr id="1039" name="Comment 169" hidden="1">
              <a:extLst>
                <a:ext uri="{FF2B5EF4-FFF2-40B4-BE49-F238E27FC236}">
                  <a16:creationId xmlns:a16="http://schemas.microsoft.com/office/drawing/2014/main" id="{1C8CEB1C-6723-EDB6-DB49-95AC836ED430}"/>
                </a:ext>
              </a:extLst>
            </xdr:cNvPr>
            <xdr:cNvSpPr txBox="1">
              <a:spLocks noChangeArrowheads="1"/>
            </xdr:cNvSpPr>
          </xdr:nvSpPr>
          <xdr:spPr bwMode="auto">
            <a:xfrm>
              <a:off x="2971800" y="3111500"/>
              <a:ext cx="3378200" cy="1625600"/>
            </a:xfrm>
            <a:prstGeom prst="rect">
              <a:avLst/>
            </a:prstGeom>
            <a:solidFill>
              <a:srgbClr val="FFFFE1"/>
            </a:solidFill>
            <a:ln w="9525">
              <a:solidFill>
                <a:srgbClr val="000000"/>
              </a:solidFill>
              <a:miter lim="800%"/>
              <a:headEnd/>
              <a:tailEnd/>
            </a:ln>
            <a:effectLst>
              <a:outerShdw dist="35921" dir="2700000" algn="ctr" rotWithShape="0">
                <a:srgbClr val="80808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fr-FR" sz="1000" b="0" i="0" u="none" strike="noStrike" baseline="0%">
                  <a:solidFill>
                    <a:srgbClr val="000000"/>
                  </a:solidFill>
                  <a:latin typeface="Arial" pitchFamily="2" charset="0"/>
                  <a:cs typeface="Arial" pitchFamily="2" charset="0"/>
                </a:rPr>
                <a:t>L'automaticien ou l'automaticienne installent, montent, mettent en service, entretiennent et réparent des robots industriels et des éléments d'installations automatisées (pompes, ventilateurs, tableaux de commande de distributeurs d'énergie, etc.). Ils développent des solutions pour régler des machines électriques en appliquant leurs connaissances des domaines électrique, électronique, hydraulique et pneumatique.</a:t>
              </a: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xdr:txBody>
        </xdr:sp>
        <xdr:clientData/>
      </xdr:twoCellAnchor>
    </mc:Fallback>
  </mc:AlternateContent>
  <mc:AlternateContent xmlns:mc="http://schemas.openxmlformats.org/markup-compatibility/2006">
    <mc:Choice xmlns:v="urn:schemas-microsoft-com:vml" Requires="v"/>
    <mc:Fallback>
      <xdr:twoCellAnchor editAs="absolute">
        <xdr:from>
          <xdr:col>13</xdr:col>
          <xdr:colOff>63500</xdr:colOff>
          <xdr:row>14</xdr:row>
          <xdr:rowOff>101600</xdr:rowOff>
        </xdr:from>
        <xdr:to>
          <xdr:col>21</xdr:col>
          <xdr:colOff>25400</xdr:colOff>
          <xdr:row>22</xdr:row>
          <xdr:rowOff>101600</xdr:rowOff>
        </xdr:to>
        <xdr:sp macro="" textlink="">
          <xdr:nvSpPr>
            <xdr:cNvPr id="1040" name="Comment 138" hidden="1">
              <a:extLst>
                <a:ext uri="{FF2B5EF4-FFF2-40B4-BE49-F238E27FC236}">
                  <a16:creationId xmlns:a16="http://schemas.microsoft.com/office/drawing/2014/main" id="{D87E92F2-506D-F838-71F5-978C86A10C6A}"/>
                </a:ext>
              </a:extLst>
            </xdr:cNvPr>
            <xdr:cNvSpPr txBox="1">
              <a:spLocks noChangeArrowheads="1"/>
            </xdr:cNvSpPr>
          </xdr:nvSpPr>
          <xdr:spPr bwMode="auto">
            <a:xfrm>
              <a:off x="6197600" y="3111500"/>
              <a:ext cx="4191000" cy="1625600"/>
            </a:xfrm>
            <a:prstGeom prst="rect">
              <a:avLst/>
            </a:prstGeom>
            <a:solidFill>
              <a:srgbClr xmlns:a14="http://schemas.microsoft.com/office/drawing/2010/main" val="FFFFE1" mc:Ignorable="a14" a14:legacySpreadsheetColorIndex="80"/>
            </a:solidFill>
            <a:ln w="9525">
              <a:solidFill>
                <a:srgbClr val="000000"/>
              </a:solidFill>
              <a:miter lim="800%"/>
              <a:headEnd/>
              <a:tailEnd/>
            </a:ln>
            <a:effectLst>
              <a:outerShdw dist="35921" dir="2700000" algn="ctr" rotWithShape="0">
                <a:srgbClr val="80808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fr-FR" sz="1000" b="0" i="0" u="none" strike="noStrike" baseline="0%">
                  <a:solidFill>
                    <a:srgbClr val="000000"/>
                  </a:solidFill>
                  <a:latin typeface="Tahoma" pitchFamily="2" charset="0"/>
                  <a:ea typeface="Tahoma" pitchFamily="2" charset="0"/>
                  <a:cs typeface="Tahoma" pitchFamily="2" charset="0"/>
                </a:rPr>
                <a:t>L'informaticien ou l'informaticienne avec certificat fédéral de capacité conçoivent, développent, réalisent, intègrent, installent, mettent en service et maintiennent des systèmes et applications informatiques, ainsi que des supports pour les utilisateurs. Ils s'occupent du matériel et des logiciels des ordinateurs individuels ou reliés à un réseau ainsi que des systèmes de saisies de données, de transmission et de commandes de processus. En tant que généralistes, les informaticiens se situent à l'intersection des professions du domaine technique (électronique) et du domaine administratif et commercial.</a:t>
              </a:r>
              <a:endParaRPr lang="fr-FR" sz="800" b="1"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1"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1"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1"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1" i="0" u="none" strike="noStrike" baseline="0%">
                <a:solidFill>
                  <a:srgbClr val="000000"/>
                </a:solidFill>
                <a:latin typeface="Tahoma" pitchFamily="2" charset="0"/>
                <a:ea typeface="Tahoma" pitchFamily="2" charset="0"/>
                <a:cs typeface="Tahoma" pitchFamily="2" charset="0"/>
              </a:endParaRPr>
            </a:p>
          </xdr:txBody>
        </xdr:sp>
        <xdr:clientData/>
      </xdr:twoCellAnchor>
    </mc:Fallback>
  </mc:AlternateContent>
  <mc:AlternateContent xmlns:mc="http://schemas.openxmlformats.org/markup-compatibility/2006">
    <mc:Choice xmlns:v="urn:schemas-microsoft-com:vml" Requires="v"/>
    <mc:Fallback>
      <xdr:twoCellAnchor editAs="absolute">
        <xdr:from>
          <xdr:col>6</xdr:col>
          <xdr:colOff>215900</xdr:colOff>
          <xdr:row>15</xdr:row>
          <xdr:rowOff>63500</xdr:rowOff>
        </xdr:from>
        <xdr:to>
          <xdr:col>13</xdr:col>
          <xdr:colOff>101600</xdr:colOff>
          <xdr:row>25</xdr:row>
          <xdr:rowOff>63500</xdr:rowOff>
        </xdr:to>
        <xdr:sp macro="" textlink="">
          <xdr:nvSpPr>
            <xdr:cNvPr id="1041" name="Comment 170" hidden="1">
              <a:extLst>
                <a:ext uri="{FF2B5EF4-FFF2-40B4-BE49-F238E27FC236}">
                  <a16:creationId xmlns:a16="http://schemas.microsoft.com/office/drawing/2014/main" id="{30539C25-4128-E9AD-BF5B-811D3DC4C31B}"/>
                </a:ext>
              </a:extLst>
            </xdr:cNvPr>
            <xdr:cNvSpPr txBox="1">
              <a:spLocks noChangeArrowheads="1"/>
            </xdr:cNvSpPr>
          </xdr:nvSpPr>
          <xdr:spPr bwMode="auto">
            <a:xfrm>
              <a:off x="2971800" y="3276600"/>
              <a:ext cx="3263900" cy="1943100"/>
            </a:xfrm>
            <a:prstGeom prst="rect">
              <a:avLst/>
            </a:prstGeom>
            <a:solidFill>
              <a:srgbClr val="FFFFE1"/>
            </a:solidFill>
            <a:ln w="9525">
              <a:solidFill>
                <a:srgbClr val="000000"/>
              </a:solidFill>
              <a:miter lim="800%"/>
              <a:headEnd/>
              <a:tailEnd/>
            </a:ln>
            <a:effectLst>
              <a:outerShdw dist="35921" dir="2700000" algn="ctr" rotWithShape="0">
                <a:srgbClr val="80808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fr-FR" sz="1000" b="0" i="0" u="none" strike="noStrike" baseline="0%">
                  <a:solidFill>
                    <a:srgbClr val="000000"/>
                  </a:solidFill>
                  <a:latin typeface="Tahoma" pitchFamily="2" charset="0"/>
                  <a:ea typeface="Tahoma" pitchFamily="2" charset="0"/>
                  <a:cs typeface="Tahoma" pitchFamily="2" charset="0"/>
                </a:rPr>
                <a:t>Les Interactive Media Designers sont des professionnels de la communication visuelle. Ils conduisent des projets associant plusieurs médias. Ils produisent et intègrent des contenus comme des images, des sons, des vidéos ou des animations en 3 dimensions. Sur cette base, ils créent des moyens de communication numériques interactifs, par exemple des sites Internet ou des applications, et les publient sur des systèmes de communication tels que des tablettes numériques, des téléphones mobiles, la télévision, etc.</a:t>
              </a: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xdr:txBody>
        </xdr:sp>
        <xdr:clientData/>
      </xdr:twoCellAnchor>
    </mc:Fallback>
  </mc:AlternateContent>
  <mc:AlternateContent xmlns:mc="http://schemas.openxmlformats.org/markup-compatibility/2006">
    <mc:Choice xmlns:v="urn:schemas-microsoft-com:vml" Requires="v"/>
    <mc:Fallback>
      <xdr:twoCellAnchor editAs="absolute">
        <xdr:from>
          <xdr:col>13</xdr:col>
          <xdr:colOff>63500</xdr:colOff>
          <xdr:row>15</xdr:row>
          <xdr:rowOff>63500</xdr:rowOff>
        </xdr:from>
        <xdr:to>
          <xdr:col>20</xdr:col>
          <xdr:colOff>63500</xdr:colOff>
          <xdr:row>23</xdr:row>
          <xdr:rowOff>0</xdr:rowOff>
        </xdr:to>
        <xdr:sp macro="" textlink="">
          <xdr:nvSpPr>
            <xdr:cNvPr id="1042" name="Comment 139" hidden="1">
              <a:extLst>
                <a:ext uri="{FF2B5EF4-FFF2-40B4-BE49-F238E27FC236}">
                  <a16:creationId xmlns:a16="http://schemas.microsoft.com/office/drawing/2014/main" id="{DF52D92F-F08B-34FB-7543-EBF5A460EB23}"/>
                </a:ext>
              </a:extLst>
            </xdr:cNvPr>
            <xdr:cNvSpPr txBox="1">
              <a:spLocks noChangeArrowheads="1"/>
            </xdr:cNvSpPr>
          </xdr:nvSpPr>
          <xdr:spPr bwMode="auto">
            <a:xfrm>
              <a:off x="6197600" y="3276600"/>
              <a:ext cx="3886200" cy="1562100"/>
            </a:xfrm>
            <a:prstGeom prst="rect">
              <a:avLst/>
            </a:prstGeom>
            <a:solidFill>
              <a:srgbClr xmlns:a14="http://schemas.microsoft.com/office/drawing/2010/main" val="FFFFE1" mc:Ignorable="a14" a14:legacySpreadsheetColorIndex="80"/>
            </a:solidFill>
            <a:ln w="9525">
              <a:solidFill>
                <a:srgbClr val="000000"/>
              </a:solidFill>
              <a:miter lim="800%"/>
              <a:headEnd/>
              <a:tailEnd/>
            </a:ln>
            <a:effectLst>
              <a:outerShdw dist="35921" dir="2700000" algn="ctr" rotWithShape="0">
                <a:srgbClr val="80808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fr-FR" sz="1000" b="0" i="0" u="none" strike="noStrike" baseline="0%">
                  <a:solidFill>
                    <a:srgbClr val="000000"/>
                  </a:solidFill>
                  <a:latin typeface="Tahoma" pitchFamily="2" charset="0"/>
                  <a:ea typeface="Tahoma" pitchFamily="2" charset="0"/>
                  <a:cs typeface="Tahoma" pitchFamily="2" charset="0"/>
                </a:rPr>
                <a:t>Le polymécanicien ou la polymécanicienne fabriquent des pièces, des outils et des dispositifs en métal, parfois aussi en matière synthétique. Ils assemblent des appareils, machines ou robots, programment, contrôlent, entretiennent et réparent des installations de production industrielle. La nature de leur travail dépend de la spécialité et de la taille de l'entreprise qui les emploie, ainsi que du département dans lequel ils sont actifs. </a:t>
              </a: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xdr:txBody>
        </xdr:sp>
        <xdr:clientData/>
      </xdr:twoCellAnchor>
    </mc:Fallback>
  </mc:AlternateContent>
  <mc:AlternateContent xmlns:mc="http://schemas.openxmlformats.org/markup-compatibility/2006">
    <mc:Choice xmlns:v="urn:schemas-microsoft-com:vml" Requires="v"/>
    <mc:Fallback>
      <xdr:twoCellAnchor editAs="absolute">
        <xdr:from>
          <xdr:col>6</xdr:col>
          <xdr:colOff>215900</xdr:colOff>
          <xdr:row>16</xdr:row>
          <xdr:rowOff>25400</xdr:rowOff>
        </xdr:from>
        <xdr:to>
          <xdr:col>12</xdr:col>
          <xdr:colOff>292100</xdr:colOff>
          <xdr:row>25</xdr:row>
          <xdr:rowOff>177800</xdr:rowOff>
        </xdr:to>
        <xdr:sp macro="" textlink="">
          <xdr:nvSpPr>
            <xdr:cNvPr id="1043" name="Comment 171" hidden="1">
              <a:extLst>
                <a:ext uri="{FF2B5EF4-FFF2-40B4-BE49-F238E27FC236}">
                  <a16:creationId xmlns:a16="http://schemas.microsoft.com/office/drawing/2014/main" id="{F5E9E5E9-D7D6-5788-CB34-05C54D8678CF}"/>
                </a:ext>
              </a:extLst>
            </xdr:cNvPr>
            <xdr:cNvSpPr txBox="1">
              <a:spLocks noChangeArrowheads="1"/>
            </xdr:cNvSpPr>
          </xdr:nvSpPr>
          <xdr:spPr bwMode="auto">
            <a:xfrm>
              <a:off x="2971800" y="3441700"/>
              <a:ext cx="2971800" cy="1892300"/>
            </a:xfrm>
            <a:prstGeom prst="rect">
              <a:avLst/>
            </a:prstGeom>
            <a:solidFill>
              <a:srgbClr val="FFFFE1"/>
            </a:solidFill>
            <a:ln w="9525">
              <a:solidFill>
                <a:srgbClr val="000000"/>
              </a:solidFill>
              <a:miter lim="800%"/>
              <a:headEnd/>
              <a:tailEnd/>
            </a:ln>
            <a:effectLst>
              <a:outerShdw dist="35921" dir="2700000" algn="ctr" rotWithShape="0">
                <a:srgbClr val="80808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fr-FR" sz="1000" b="0" i="0" u="none" strike="noStrike" baseline="0%">
                  <a:solidFill>
                    <a:srgbClr val="000000"/>
                  </a:solidFill>
                  <a:latin typeface="Arial" pitchFamily="2" charset="0"/>
                  <a:cs typeface="Arial" pitchFamily="2" charset="0"/>
                </a:rPr>
                <a:t>Le mécatronicien ou la mécatroniciene d’automobiles exécutent les travaux de contrôle, de maintenance et de réparation de tous types de véhicules: légers ou utilitaires. Ils recherchent les origines des pannes et dysfonctionnements, changent les pièces mécaniques, les composants électriques ou électroniques défectueux ou usés afin d’assurer un excellent état de fonctionnement du véhicule et une sécurité maximale à ses occupants.</a:t>
              </a: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xdr:txBody>
        </xdr:sp>
        <xdr:clientData/>
      </xdr:twoCellAnchor>
    </mc:Fallback>
  </mc:AlternateContent>
  <mc:AlternateContent xmlns:mc="http://schemas.openxmlformats.org/markup-compatibility/2006">
    <mc:Choice xmlns:v="urn:schemas-microsoft-com:vml" Requires="v"/>
    <mc:Fallback>
      <xdr:twoCellAnchor editAs="absolute">
        <xdr:from>
          <xdr:col>13</xdr:col>
          <xdr:colOff>63500</xdr:colOff>
          <xdr:row>16</xdr:row>
          <xdr:rowOff>25400</xdr:rowOff>
        </xdr:from>
        <xdr:to>
          <xdr:col>19</xdr:col>
          <xdr:colOff>419100</xdr:colOff>
          <xdr:row>26</xdr:row>
          <xdr:rowOff>63500</xdr:rowOff>
        </xdr:to>
        <xdr:sp macro="" textlink="">
          <xdr:nvSpPr>
            <xdr:cNvPr id="1044" name="Comment 177" hidden="1">
              <a:extLst>
                <a:ext uri="{FF2B5EF4-FFF2-40B4-BE49-F238E27FC236}">
                  <a16:creationId xmlns:a16="http://schemas.microsoft.com/office/drawing/2014/main" id="{4DDC9928-38A8-8933-8605-130F4B39CA06}"/>
                </a:ext>
              </a:extLst>
            </xdr:cNvPr>
            <xdr:cNvSpPr txBox="1">
              <a:spLocks noChangeArrowheads="1"/>
            </xdr:cNvSpPr>
          </xdr:nvSpPr>
          <xdr:spPr bwMode="auto">
            <a:xfrm>
              <a:off x="6197600" y="3441700"/>
              <a:ext cx="3746500" cy="1993900"/>
            </a:xfrm>
            <a:prstGeom prst="rect">
              <a:avLst/>
            </a:prstGeom>
            <a:solidFill>
              <a:srgbClr val="FFFFE1"/>
            </a:solidFill>
            <a:ln w="9525">
              <a:solidFill>
                <a:srgbClr val="000000"/>
              </a:solidFill>
              <a:miter lim="800%"/>
              <a:headEnd/>
              <a:tailEnd/>
            </a:ln>
            <a:effectLst>
              <a:outerShdw dist="35921" dir="2700000" algn="ctr" rotWithShape="0">
                <a:srgbClr val="80808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fr-FR" sz="1000" b="0" i="0" u="none" strike="noStrike" baseline="0%">
                  <a:solidFill>
                    <a:srgbClr val="000000"/>
                  </a:solidFill>
                  <a:latin typeface="Tahoma" pitchFamily="2" charset="0"/>
                  <a:ea typeface="Tahoma" pitchFamily="2" charset="0"/>
                  <a:cs typeface="Tahoma" pitchFamily="2" charset="0"/>
                </a:rPr>
                <a:t>Le ou la droguiste conseillent la clientèle et lui proposent tout un assortiment d'articles en relation avec la santé (médicaments allopathiques, phytothérapie, homéopathie, diététique, etc.), la beauté (hygiène du corps, soins cosmétiques, parfumerie, etc.), les produits techniques (insecticides, fongicides, peintures, teintures, vernis, solvants, etc.), et les produits technico-chimiques (solvants, acides, bases et réactifs de tout ordre, produits de nettoyage, etc.). Professionnels de la vente et conseillers au service du client, ils peuvent se spécialiser dans un ou plusieurs domaines comme par exemple l'homéopathie, l'aromathérapie, l'herboristerie, etc.</a:t>
              </a: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xdr:txBody>
        </xdr:sp>
        <xdr:clientData/>
      </xdr:twoCellAnchor>
    </mc:Fallback>
  </mc:AlternateContent>
  <mc:AlternateContent xmlns:mc="http://schemas.openxmlformats.org/markup-compatibility/2006">
    <mc:Choice xmlns:v="urn:schemas-microsoft-com:vml" Requires="v"/>
    <mc:Fallback>
      <xdr:twoCellAnchor editAs="absolute">
        <xdr:from>
          <xdr:col>6</xdr:col>
          <xdr:colOff>215900</xdr:colOff>
          <xdr:row>16</xdr:row>
          <xdr:rowOff>190500</xdr:rowOff>
        </xdr:from>
        <xdr:to>
          <xdr:col>14</xdr:col>
          <xdr:colOff>76200</xdr:colOff>
          <xdr:row>22</xdr:row>
          <xdr:rowOff>165100</xdr:rowOff>
        </xdr:to>
        <xdr:sp macro="" textlink="">
          <xdr:nvSpPr>
            <xdr:cNvPr id="1045" name="Comment 132" hidden="1">
              <a:extLst>
                <a:ext uri="{FF2B5EF4-FFF2-40B4-BE49-F238E27FC236}">
                  <a16:creationId xmlns:a16="http://schemas.microsoft.com/office/drawing/2014/main" id="{791AC1D3-5758-8313-C8D5-5CE2CF54D5FF}"/>
                </a:ext>
              </a:extLst>
            </xdr:cNvPr>
            <xdr:cNvSpPr txBox="1">
              <a:spLocks noChangeArrowheads="1"/>
            </xdr:cNvSpPr>
          </xdr:nvSpPr>
          <xdr:spPr bwMode="auto">
            <a:xfrm>
              <a:off x="2971800" y="3606800"/>
              <a:ext cx="3721100" cy="1193800"/>
            </a:xfrm>
            <a:prstGeom prst="rect">
              <a:avLst/>
            </a:prstGeom>
            <a:solidFill>
              <a:srgbClr xmlns:a14="http://schemas.microsoft.com/office/drawing/2010/main" val="FFFFE1" mc:Ignorable="a14" a14:legacySpreadsheetColorIndex="80"/>
            </a:solidFill>
            <a:ln w="9525">
              <a:solidFill>
                <a:srgbClr val="000000"/>
              </a:solidFill>
              <a:miter lim="800%"/>
              <a:headEnd/>
              <a:tailEnd/>
            </a:ln>
            <a:effectLst>
              <a:outerShdw dist="35921" dir="2700000" algn="ctr" rotWithShape="0">
                <a:srgbClr val="80808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fr-FR" sz="1000" b="0" i="0" u="none" strike="noStrike" baseline="0%">
                  <a:solidFill>
                    <a:srgbClr val="000000"/>
                  </a:solidFill>
                  <a:latin typeface="Tahoma" pitchFamily="2" charset="0"/>
                  <a:ea typeface="Tahoma" pitchFamily="2" charset="0"/>
                  <a:cs typeface="Tahoma" pitchFamily="2" charset="0"/>
                </a:rPr>
                <a:t>L'assistant médical ou l'assistante médicale exécutent, dans un cabinet médical, sous la responsabilité d'un ou de plusieurs médecins, des tâches qui s'articulent autour de quatre grands axes: l'accueil des patients et la gestion des rendez-vous, les tâches administratives, l'assistance des praticiennes et praticiens, les travaux de laboratoire et de radiologie.</a:t>
              </a:r>
              <a:endParaRPr lang="fr-FR" sz="800" b="1"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1"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xdr:txBody>
        </xdr:sp>
        <xdr:clientData/>
      </xdr:twoCellAnchor>
    </mc:Fallback>
  </mc:AlternateContent>
  <mc:AlternateContent xmlns:mc="http://schemas.openxmlformats.org/markup-compatibility/2006">
    <mc:Choice xmlns:v="urn:schemas-microsoft-com:vml" Requires="v"/>
    <mc:Fallback>
      <xdr:twoCellAnchor editAs="absolute">
        <xdr:from>
          <xdr:col>13</xdr:col>
          <xdr:colOff>63500</xdr:colOff>
          <xdr:row>16</xdr:row>
          <xdr:rowOff>190500</xdr:rowOff>
        </xdr:from>
        <xdr:to>
          <xdr:col>19</xdr:col>
          <xdr:colOff>25400</xdr:colOff>
          <xdr:row>26</xdr:row>
          <xdr:rowOff>127000</xdr:rowOff>
        </xdr:to>
        <xdr:sp macro="" textlink="">
          <xdr:nvSpPr>
            <xdr:cNvPr id="1046" name="Comment 140" hidden="1">
              <a:extLst>
                <a:ext uri="{FF2B5EF4-FFF2-40B4-BE49-F238E27FC236}">
                  <a16:creationId xmlns:a16="http://schemas.microsoft.com/office/drawing/2014/main" id="{C0F3D9EE-1557-2857-A41C-2F2C3D02ACE2}"/>
                </a:ext>
              </a:extLst>
            </xdr:cNvPr>
            <xdr:cNvSpPr txBox="1">
              <a:spLocks noChangeArrowheads="1"/>
            </xdr:cNvSpPr>
          </xdr:nvSpPr>
          <xdr:spPr bwMode="auto">
            <a:xfrm>
              <a:off x="6197600" y="3606800"/>
              <a:ext cx="3352800" cy="1892300"/>
            </a:xfrm>
            <a:prstGeom prst="rect">
              <a:avLst/>
            </a:prstGeom>
            <a:solidFill>
              <a:srgbClr xmlns:a14="http://schemas.microsoft.com/office/drawing/2010/main" val="FFFFE1" mc:Ignorable="a14" a14:legacySpreadsheetColorIndex="80"/>
            </a:solidFill>
            <a:ln w="9525">
              <a:solidFill>
                <a:srgbClr val="000000"/>
              </a:solidFill>
              <a:miter lim="800%"/>
              <a:headEnd/>
              <a:tailEnd/>
            </a:ln>
            <a:effectLst>
              <a:outerShdw dist="35921" dir="2700000" algn="ctr" rotWithShape="0">
                <a:srgbClr val="80808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fr-FR" sz="1000" b="0" i="0" u="none" strike="noStrike" baseline="0%">
                  <a:solidFill>
                    <a:srgbClr val="000000"/>
                  </a:solidFill>
                  <a:latin typeface="Arial" pitchFamily="2" charset="0"/>
                  <a:cs typeface="Arial" pitchFamily="2" charset="0"/>
                </a:rPr>
                <a:t>L'agent ou l'agente en information documentaire assument les tâches courantes d'un centre d'information documentaire public ou privé (dans une entreprise, une administration, une association, une bibliothèque, une médiathèque) et secondent de manière autonome les spécialistes dans leur travail. Ils réceptionnent, cataloguent, classent les documents les plus divers: livres, périodiques, plans, photographies, cassettes audio ou vidéo, parchemins ou CD-ROM.</a:t>
              </a:r>
            </a:p>
            <a:p>
              <a:pPr algn="l" rtl="0">
                <a:defRPr sz="1000"/>
              </a:pPr>
              <a:endParaRPr lang="fr-FR" sz="1000" b="0" i="0" u="none" strike="noStrike" baseline="0%">
                <a:solidFill>
                  <a:srgbClr val="000000"/>
                </a:solidFill>
                <a:latin typeface="Arial" pitchFamily="2" charset="0"/>
                <a:cs typeface="Arial" pitchFamily="2" charset="0"/>
              </a:endParaRPr>
            </a:p>
            <a:p>
              <a:pPr algn="l" rtl="0">
                <a:defRPr sz="1000"/>
              </a:pPr>
              <a:endParaRPr lang="fr-FR" sz="1000" b="0" i="0" u="none" strike="noStrike" baseline="0%">
                <a:solidFill>
                  <a:srgbClr val="000000"/>
                </a:solidFill>
                <a:latin typeface="Arial" pitchFamily="2" charset="0"/>
                <a:cs typeface="Arial" pitchFamily="2" charset="0"/>
              </a:endParaRPr>
            </a:p>
          </xdr:txBody>
        </xdr:sp>
        <xdr:clientData/>
      </xdr:twoCellAnchor>
    </mc:Fallback>
  </mc:AlternateContent>
  <mc:AlternateContent xmlns:mc="http://schemas.openxmlformats.org/markup-compatibility/2006">
    <mc:Choice xmlns:v="urn:schemas-microsoft-com:vml" Requires="v"/>
    <mc:Fallback>
      <xdr:twoCellAnchor editAs="absolute">
        <xdr:from>
          <xdr:col>6</xdr:col>
          <xdr:colOff>215900</xdr:colOff>
          <xdr:row>17</xdr:row>
          <xdr:rowOff>165100</xdr:rowOff>
        </xdr:from>
        <xdr:to>
          <xdr:col>13</xdr:col>
          <xdr:colOff>101600</xdr:colOff>
          <xdr:row>26</xdr:row>
          <xdr:rowOff>50800</xdr:rowOff>
        </xdr:to>
        <xdr:sp macro="" textlink="">
          <xdr:nvSpPr>
            <xdr:cNvPr id="1047" name="Comment 172" hidden="1">
              <a:extLst>
                <a:ext uri="{FF2B5EF4-FFF2-40B4-BE49-F238E27FC236}">
                  <a16:creationId xmlns:a16="http://schemas.microsoft.com/office/drawing/2014/main" id="{A4413B2A-06F1-F69C-BD29-9DC629EA41F1}"/>
                </a:ext>
              </a:extLst>
            </xdr:cNvPr>
            <xdr:cNvSpPr txBox="1">
              <a:spLocks noChangeArrowheads="1"/>
            </xdr:cNvSpPr>
          </xdr:nvSpPr>
          <xdr:spPr bwMode="auto">
            <a:xfrm>
              <a:off x="2971800" y="3784600"/>
              <a:ext cx="3263900" cy="1638300"/>
            </a:xfrm>
            <a:prstGeom prst="rect">
              <a:avLst/>
            </a:prstGeom>
            <a:solidFill>
              <a:srgbClr val="FFFFE1"/>
            </a:solidFill>
            <a:ln w="9525">
              <a:solidFill>
                <a:srgbClr val="000000"/>
              </a:solidFill>
              <a:miter lim="800%"/>
              <a:headEnd/>
              <a:tailEnd/>
            </a:ln>
            <a:effectLst>
              <a:outerShdw dist="35921" dir="2700000" algn="ctr" rotWithShape="0">
                <a:srgbClr val="80808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fr-FR" sz="1000" b="0" i="0" u="none" strike="noStrike" baseline="0%">
                  <a:solidFill>
                    <a:srgbClr val="000000"/>
                  </a:solidFill>
                  <a:latin typeface="Arial" pitchFamily="2" charset="0"/>
                  <a:cs typeface="Arial" pitchFamily="2" charset="0"/>
                </a:rPr>
                <a:t>Le ou la polygraphe préparent des documents graphiques incluant des textes et des images, pour la production de divers imprimés ou l'élaboration de produits multimédias (CD-ROM, sites Internet). Ils scannent des images, mettent en page des textes et des illustrations, réalisent une maquette d'impression à partir des fichiers informatiques, à l'aide des logiciels de reproduction et de publication assistées par ordinateur.</a:t>
              </a: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xdr:txBody>
        </xdr:sp>
        <xdr:clientData/>
      </xdr:twoCellAnchor>
    </mc:Fallback>
  </mc:AlternateContent>
  <mc:AlternateContent xmlns:mc="http://schemas.openxmlformats.org/markup-compatibility/2006">
    <mc:Choice xmlns:v="urn:schemas-microsoft-com:vml" Requires="v"/>
    <mc:Fallback>
      <xdr:twoCellAnchor editAs="absolute">
        <xdr:from>
          <xdr:col>13</xdr:col>
          <xdr:colOff>63500</xdr:colOff>
          <xdr:row>17</xdr:row>
          <xdr:rowOff>165100</xdr:rowOff>
        </xdr:from>
        <xdr:to>
          <xdr:col>19</xdr:col>
          <xdr:colOff>177800</xdr:colOff>
          <xdr:row>32</xdr:row>
          <xdr:rowOff>101600</xdr:rowOff>
        </xdr:to>
        <xdr:sp macro="" textlink="">
          <xdr:nvSpPr>
            <xdr:cNvPr id="1048" name="Comment 141" hidden="1">
              <a:extLst>
                <a:ext uri="{FF2B5EF4-FFF2-40B4-BE49-F238E27FC236}">
                  <a16:creationId xmlns:a16="http://schemas.microsoft.com/office/drawing/2014/main" id="{F7CD9039-9F74-7010-A52E-2EC7766E6545}"/>
                </a:ext>
              </a:extLst>
            </xdr:cNvPr>
            <xdr:cNvSpPr txBox="1">
              <a:spLocks noChangeArrowheads="1"/>
            </xdr:cNvSpPr>
          </xdr:nvSpPr>
          <xdr:spPr bwMode="auto">
            <a:xfrm>
              <a:off x="6197600" y="3784600"/>
              <a:ext cx="3505200" cy="2908300"/>
            </a:xfrm>
            <a:prstGeom prst="rect">
              <a:avLst/>
            </a:prstGeom>
            <a:solidFill>
              <a:srgbClr xmlns:a14="http://schemas.microsoft.com/office/drawing/2010/main" val="FFFFE1" mc:Ignorable="a14" a14:legacySpreadsheetColorIndex="80"/>
            </a:solidFill>
            <a:ln w="9525">
              <a:solidFill>
                <a:srgbClr val="000000"/>
              </a:solidFill>
              <a:miter lim="800%"/>
              <a:headEnd/>
              <a:tailEnd/>
            </a:ln>
            <a:effectLst>
              <a:outerShdw dist="35921" dir="2700000" algn="ctr" rotWithShape="0">
                <a:srgbClr val="80808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fr-FR" sz="1000" b="0" i="0" u="none" strike="noStrike" baseline="0%">
                  <a:solidFill>
                    <a:srgbClr val="000000"/>
                  </a:solidFill>
                  <a:latin typeface="Tahoma" pitchFamily="2" charset="0"/>
                  <a:ea typeface="Tahoma" pitchFamily="2" charset="0"/>
                  <a:cs typeface="Tahoma" pitchFamily="2" charset="0"/>
                </a:rPr>
                <a:t>L'éducateur social ou l'éducatrice sociale sont des travailleurs sociaux qui exercent une activité éducative de soutien et d'accompagnement visant à favoriser le développement de personnes en situation d'exclusion sociale ou en voie de l'être.</a:t>
              </a:r>
            </a:p>
            <a:p>
              <a:pPr algn="l" rtl="0">
                <a:defRPr sz="1000"/>
              </a:pPr>
              <a:r>
                <a:rPr lang="fr-FR" sz="1000" b="0" i="0" u="none" strike="noStrike" baseline="0%">
                  <a:solidFill>
                    <a:srgbClr val="000000"/>
                  </a:solidFill>
                  <a:latin typeface="Tahoma" pitchFamily="2" charset="0"/>
                  <a:ea typeface="Tahoma" pitchFamily="2" charset="0"/>
                  <a:cs typeface="Tahoma" pitchFamily="2" charset="0"/>
                </a:rPr>
                <a:t>Qu'ils accompagnent des personnes affectées d'un handicap physique, psychique ou souffrant de carences socio-affectives et familiales (enfants, adolescents, délinquants), qu'ils soient engagés auprès de consommateurs de drogue, de malades du sida, de personnes sans domicile fixe, leur démarche se fonde sur la rencontre avec l'autre dans des activités au quotidien. Ils contribuent à l'autonomisation de ces personnes en tenant compte de leurs capacités actuelles et potentielles, du contexte institutionnel et légal, et de leur propre mandat.</a:t>
              </a:r>
              <a:endParaRPr lang="fr-FR" sz="800" b="1"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xdr:txBody>
        </xdr:sp>
        <xdr:clientData/>
      </xdr:twoCellAnchor>
    </mc:Fallback>
  </mc:AlternateContent>
  <mc:AlternateContent xmlns:mc="http://schemas.openxmlformats.org/markup-compatibility/2006">
    <mc:Choice xmlns:v="urn:schemas-microsoft-com:vml" Requires="v"/>
    <mc:Fallback>
      <xdr:twoCellAnchor editAs="absolute">
        <xdr:from>
          <xdr:col>6</xdr:col>
          <xdr:colOff>215900</xdr:colOff>
          <xdr:row>18</xdr:row>
          <xdr:rowOff>114300</xdr:rowOff>
        </xdr:from>
        <xdr:to>
          <xdr:col>14</xdr:col>
          <xdr:colOff>114300</xdr:colOff>
          <xdr:row>26</xdr:row>
          <xdr:rowOff>63500</xdr:rowOff>
        </xdr:to>
        <xdr:sp macro="" textlink="">
          <xdr:nvSpPr>
            <xdr:cNvPr id="1049" name="Comment 133" hidden="1">
              <a:extLst>
                <a:ext uri="{FF2B5EF4-FFF2-40B4-BE49-F238E27FC236}">
                  <a16:creationId xmlns:a16="http://schemas.microsoft.com/office/drawing/2014/main" id="{53489E81-D373-A5C2-9355-C8289EAC8299}"/>
                </a:ext>
              </a:extLst>
            </xdr:cNvPr>
            <xdr:cNvSpPr txBox="1">
              <a:spLocks noChangeArrowheads="1"/>
            </xdr:cNvSpPr>
          </xdr:nvSpPr>
          <xdr:spPr bwMode="auto">
            <a:xfrm>
              <a:off x="2971800" y="3937000"/>
              <a:ext cx="3759200" cy="1498600"/>
            </a:xfrm>
            <a:prstGeom prst="rect">
              <a:avLst/>
            </a:prstGeom>
            <a:solidFill>
              <a:srgbClr xmlns:a14="http://schemas.microsoft.com/office/drawing/2010/main" val="FFFFE1" mc:Ignorable="a14" a14:legacySpreadsheetColorIndex="80"/>
            </a:solidFill>
            <a:ln w="9525">
              <a:solidFill>
                <a:srgbClr val="000000"/>
              </a:solidFill>
              <a:miter lim="800%"/>
              <a:headEnd/>
              <a:tailEnd/>
            </a:ln>
            <a:effectLst>
              <a:outerShdw dist="35921" dir="2700000" algn="ctr" rotWithShape="0">
                <a:srgbClr val="80808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fr-FR" sz="1000" b="0" i="0" u="none" strike="noStrike" baseline="0%">
                  <a:solidFill>
                    <a:srgbClr val="000000"/>
                  </a:solidFill>
                  <a:latin typeface="Tahoma" pitchFamily="2" charset="0"/>
                  <a:ea typeface="Tahoma" pitchFamily="2" charset="0"/>
                  <a:cs typeface="Tahoma" pitchFamily="2" charset="0"/>
                </a:rPr>
                <a:t>L'assistant socio-éducatif ou l'assistante socio-éducative accompagnent des enfants, des personnes âgées ou handicapées sur le plan physique ou mental, qui requièrent une aide particulière dans l'accomplissement de leurs activités quotidiennes. Ils les aident à satisfaire leurs besoins ordinaires (alimentation, soins de base, déplacements), les stimulent à développer leurs relations sociales et à améliorer sinon à maintenir leur autonomie.</a:t>
              </a: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xdr:txBody>
        </xdr:sp>
        <xdr:clientData/>
      </xdr:twoCellAnchor>
    </mc:Fallback>
  </mc:AlternateContent>
  <mc:AlternateContent xmlns:mc="http://schemas.openxmlformats.org/markup-compatibility/2006">
    <mc:Choice xmlns:v="urn:schemas-microsoft-com:vml" Requires="v"/>
    <mc:Fallback>
      <xdr:twoCellAnchor editAs="absolute">
        <xdr:from>
          <xdr:col>12</xdr:col>
          <xdr:colOff>139700</xdr:colOff>
          <xdr:row>20</xdr:row>
          <xdr:rowOff>101600</xdr:rowOff>
        </xdr:from>
        <xdr:to>
          <xdr:col>19</xdr:col>
          <xdr:colOff>76200</xdr:colOff>
          <xdr:row>31</xdr:row>
          <xdr:rowOff>12700</xdr:rowOff>
        </xdr:to>
        <xdr:sp macro="" textlink="">
          <xdr:nvSpPr>
            <xdr:cNvPr id="1050" name="Comment 178" hidden="1">
              <a:extLst>
                <a:ext uri="{FF2B5EF4-FFF2-40B4-BE49-F238E27FC236}">
                  <a16:creationId xmlns:a16="http://schemas.microsoft.com/office/drawing/2014/main" id="{1E9BE747-8B12-DE30-87BA-06218A1B4D32}"/>
                </a:ext>
              </a:extLst>
            </xdr:cNvPr>
            <xdr:cNvSpPr txBox="1">
              <a:spLocks noChangeArrowheads="1"/>
            </xdr:cNvSpPr>
          </xdr:nvSpPr>
          <xdr:spPr bwMode="auto">
            <a:xfrm>
              <a:off x="5791200" y="4330700"/>
              <a:ext cx="3810000" cy="2070100"/>
            </a:xfrm>
            <a:prstGeom prst="rect">
              <a:avLst/>
            </a:prstGeom>
            <a:solidFill>
              <a:srgbClr val="FFFFE1"/>
            </a:solidFill>
            <a:ln w="9525">
              <a:solidFill>
                <a:srgbClr val="000000"/>
              </a:solidFill>
              <a:miter lim="800%"/>
              <a:headEnd/>
              <a:tailEnd/>
            </a:ln>
            <a:effectLst>
              <a:outerShdw dist="35921" dir="2700000" algn="ctr" rotWithShape="0">
                <a:srgbClr val="80808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fr-FR" sz="1000" b="0" i="0" u="none" strike="noStrike" baseline="0%">
                  <a:solidFill>
                    <a:srgbClr val="000000"/>
                  </a:solidFill>
                  <a:latin typeface="Tahoma" pitchFamily="2" charset="0"/>
                  <a:ea typeface="Tahoma" pitchFamily="2" charset="0"/>
                  <a:cs typeface="Tahoma" pitchFamily="2" charset="0"/>
                </a:rPr>
                <a:t>Le ou la gestionnaire en entretien des textiles détachent, lavent et apprêtent toutes sortes d'étoffes, manuellement ou à l'aide de machines industrielles. Selon le domaine spécifique dans lequel ils travaillent, nettoyage à sec ou blanchisserie, les techniques et le matériel diffèrent. Dans le secteur du nettoyage à sec, ils entretiennent principalement des articles à la pièce (habits délicats, rideaux, tapis, etc.), alors que dans celui de la blanchisserie, ils lavent de grandes quantités de linge et de vêtements professionnels. Les produits chimiques et les installations utilisés nécessitent le respect des consignes de sécurité et de protection de la santé.</a:t>
              </a: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xdr:txBody>
        </xdr:sp>
        <xdr:clientData/>
      </xdr:twoCellAnchor>
    </mc:Fallback>
  </mc:AlternateContent>
  <mc:AlternateContent xmlns:mc="http://schemas.openxmlformats.org/markup-compatibility/2006">
    <mc:Choice xmlns:v="urn:schemas-microsoft-com:vml" Requires="v"/>
    <mc:Fallback>
      <xdr:twoCellAnchor editAs="absolute">
        <xdr:from>
          <xdr:col>2</xdr:col>
          <xdr:colOff>139700</xdr:colOff>
          <xdr:row>21</xdr:row>
          <xdr:rowOff>101600</xdr:rowOff>
        </xdr:from>
        <xdr:to>
          <xdr:col>11</xdr:col>
          <xdr:colOff>88900</xdr:colOff>
          <xdr:row>30</xdr:row>
          <xdr:rowOff>63500</xdr:rowOff>
        </xdr:to>
        <xdr:sp macro="" textlink="">
          <xdr:nvSpPr>
            <xdr:cNvPr id="1051" name="Comment 173" hidden="1">
              <a:extLst>
                <a:ext uri="{FF2B5EF4-FFF2-40B4-BE49-F238E27FC236}">
                  <a16:creationId xmlns:a16="http://schemas.microsoft.com/office/drawing/2014/main" id="{6F288064-75EA-EDCE-3D39-A96B4ADEC3D1}"/>
                </a:ext>
              </a:extLst>
            </xdr:cNvPr>
            <xdr:cNvSpPr txBox="1">
              <a:spLocks noChangeArrowheads="1"/>
            </xdr:cNvSpPr>
          </xdr:nvSpPr>
          <xdr:spPr bwMode="auto">
            <a:xfrm>
              <a:off x="1270000" y="4533900"/>
              <a:ext cx="3987800" cy="1714500"/>
            </a:xfrm>
            <a:prstGeom prst="rect">
              <a:avLst/>
            </a:prstGeom>
            <a:solidFill>
              <a:srgbClr val="FFFFE1"/>
            </a:solidFill>
            <a:ln w="9525">
              <a:solidFill>
                <a:srgbClr val="000000"/>
              </a:solidFill>
              <a:miter lim="800%"/>
              <a:headEnd/>
              <a:tailEnd/>
            </a:ln>
            <a:effectLst>
              <a:outerShdw dist="35921" dir="2700000" algn="ctr" rotWithShape="0">
                <a:srgbClr val="80808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fr-FR" sz="1000" b="0" i="0" u="none" strike="noStrike" baseline="0%">
                  <a:solidFill>
                    <a:srgbClr val="000000"/>
                  </a:solidFill>
                  <a:latin typeface="Tahoma" pitchFamily="2" charset="0"/>
                  <a:ea typeface="Tahoma" pitchFamily="2" charset="0"/>
                  <a:cs typeface="Tahoma" pitchFamily="2" charset="0"/>
                </a:rPr>
                <a:t>Le conseiller ou la conseillère en couleurs et en styles de mode sont des spécialistes de l'amélioration de l'apparence des femmes et des hommes. Ils jouent sur le choix et la coordination des couleurs, les styles de vêtements, le maquillage, la coupe de cheveux, le port d'accessoires (bijoux, cravate, foulard, lunettes, etc.) pour mettre en valeur l'aspect extérieur des personnes.</a:t>
              </a: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xdr:txBody>
        </xdr:sp>
        <xdr:clientData/>
      </xdr:twoCellAnchor>
    </mc:Fallback>
  </mc:AlternateContent>
  <mc:AlternateContent xmlns:mc="http://schemas.openxmlformats.org/markup-compatibility/2006">
    <mc:Choice xmlns:v="urn:schemas-microsoft-com:vml" Requires="v"/>
    <mc:Fallback>
      <xdr:twoCellAnchor editAs="absolute">
        <xdr:from>
          <xdr:col>13</xdr:col>
          <xdr:colOff>63500</xdr:colOff>
          <xdr:row>19</xdr:row>
          <xdr:rowOff>114300</xdr:rowOff>
        </xdr:from>
        <xdr:to>
          <xdr:col>22</xdr:col>
          <xdr:colOff>88900</xdr:colOff>
          <xdr:row>28</xdr:row>
          <xdr:rowOff>101600</xdr:rowOff>
        </xdr:to>
        <xdr:sp macro="" textlink="">
          <xdr:nvSpPr>
            <xdr:cNvPr id="1052" name="Comment 142" hidden="1">
              <a:extLst>
                <a:ext uri="{FF2B5EF4-FFF2-40B4-BE49-F238E27FC236}">
                  <a16:creationId xmlns:a16="http://schemas.microsoft.com/office/drawing/2014/main" id="{1D810ED3-A00F-9543-BCF5-C15F1C53C5B0}"/>
                </a:ext>
              </a:extLst>
            </xdr:cNvPr>
            <xdr:cNvSpPr txBox="1">
              <a:spLocks noChangeArrowheads="1"/>
            </xdr:cNvSpPr>
          </xdr:nvSpPr>
          <xdr:spPr bwMode="auto">
            <a:xfrm>
              <a:off x="6197600" y="4140200"/>
              <a:ext cx="4572000" cy="1739900"/>
            </a:xfrm>
            <a:prstGeom prst="rect">
              <a:avLst/>
            </a:prstGeom>
            <a:solidFill>
              <a:srgbClr xmlns:a14="http://schemas.microsoft.com/office/drawing/2010/main" val="FFFFE1" mc:Ignorable="a14" a14:legacySpreadsheetColorIndex="80"/>
            </a:solidFill>
            <a:ln w="9525">
              <a:solidFill>
                <a:srgbClr val="000000"/>
              </a:solidFill>
              <a:miter lim="800%"/>
              <a:headEnd/>
              <a:tailEnd/>
            </a:ln>
            <a:effectLst>
              <a:outerShdw dist="35921" dir="2700000" algn="ctr" rotWithShape="0">
                <a:srgbClr val="80808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fr-FR" sz="1000" b="0" i="0" u="none" strike="noStrike" baseline="0%">
                  <a:solidFill>
                    <a:srgbClr val="000000"/>
                  </a:solidFill>
                  <a:latin typeface="Tahoma" pitchFamily="2" charset="0"/>
                  <a:ea typeface="Tahoma" pitchFamily="2" charset="0"/>
                  <a:cs typeface="Tahoma" pitchFamily="2" charset="0"/>
                </a:rPr>
                <a:t>Le ou la libraire conseillent la clientèle et lui proposent des livres de tout genre (romans, livres d'art, manuels scolaires, dictionnaires, bandes dessinées, encyclopédies, ouvrages de littérature, d'informatique, de cuisine, de sciences humaines, etc.). Médiateurs entre la demande du public et l'offre éditoriale et intermédiaires entre le livre et le client, les libraires exercent une fonction de guide des lecteurs. A côté des rayons et des tables sur lesquelles sont mis en évidence un thème, un événement littéraire, le temps des fêtes ou des vacances, etc. Ils se consacrent également au multimédia avec une connotation culturelle. </a:t>
              </a:r>
            </a:p>
            <a:p>
              <a:pPr algn="l" rtl="0">
                <a:defRPr sz="1000"/>
              </a:pPr>
              <a:endParaRPr lang="fr-FR" sz="10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1"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xdr:txBody>
        </xdr:sp>
        <xdr:clientData/>
      </xdr:twoCellAnchor>
    </mc:Fallback>
  </mc:AlternateContent>
  <mc:AlternateContent xmlns:mc="http://schemas.openxmlformats.org/markup-compatibility/2006">
    <mc:Choice xmlns:v="urn:schemas-microsoft-com:vml" Requires="v"/>
    <mc:Fallback>
      <xdr:twoCellAnchor editAs="absolute">
        <xdr:from>
          <xdr:col>6</xdr:col>
          <xdr:colOff>215900</xdr:colOff>
          <xdr:row>20</xdr:row>
          <xdr:rowOff>0</xdr:rowOff>
        </xdr:from>
        <xdr:to>
          <xdr:col>14</xdr:col>
          <xdr:colOff>228600</xdr:colOff>
          <xdr:row>30</xdr:row>
          <xdr:rowOff>76200</xdr:rowOff>
        </xdr:to>
        <xdr:sp macro="" textlink="">
          <xdr:nvSpPr>
            <xdr:cNvPr id="1053" name="Comment 134" hidden="1">
              <a:extLst>
                <a:ext uri="{FF2B5EF4-FFF2-40B4-BE49-F238E27FC236}">
                  <a16:creationId xmlns:a16="http://schemas.microsoft.com/office/drawing/2014/main" id="{E728EDDB-CD3E-4564-5143-D4DF2622910E}"/>
                </a:ext>
              </a:extLst>
            </xdr:cNvPr>
            <xdr:cNvSpPr txBox="1">
              <a:spLocks noChangeArrowheads="1"/>
            </xdr:cNvSpPr>
          </xdr:nvSpPr>
          <xdr:spPr bwMode="auto">
            <a:xfrm>
              <a:off x="2971800" y="4229100"/>
              <a:ext cx="3873500" cy="2032000"/>
            </a:xfrm>
            <a:prstGeom prst="rect">
              <a:avLst/>
            </a:prstGeom>
            <a:solidFill>
              <a:srgbClr xmlns:a14="http://schemas.microsoft.com/office/drawing/2010/main" val="FFFFE1" mc:Ignorable="a14" a14:legacySpreadsheetColorIndex="80"/>
            </a:solidFill>
            <a:ln w="9525">
              <a:solidFill>
                <a:srgbClr val="000000"/>
              </a:solidFill>
              <a:miter lim="800%"/>
              <a:headEnd/>
              <a:tailEnd/>
            </a:ln>
            <a:effectLst>
              <a:outerShdw dist="35921" dir="2700000" algn="ctr" rotWithShape="0">
                <a:srgbClr val="80808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fr-FR" sz="1000" b="0" i="0" u="none" strike="noStrike" baseline="0%">
                  <a:solidFill>
                    <a:srgbClr val="000000"/>
                  </a:solidFill>
                  <a:latin typeface="Tahoma" pitchFamily="2" charset="0"/>
                  <a:ea typeface="Tahoma" pitchFamily="2" charset="0"/>
                  <a:cs typeface="Tahoma" pitchFamily="2" charset="0"/>
                </a:rPr>
                <a:t>Le ou la gestionnaire du commerce de détail conseillent la clientèle et lui mettent à disposition de manière attractive et fonctionnelle les produits de leur magasin (alimentation, vêtements, électronique de consommation, habitat, papeterie, etc.). Afin de garantir un service irréprochable, ils renseignent leurs clients sur l'assortiment (gammes de produits, rapport qualité/prix, nouveautés) et sur les prestations de leur commerce (garantie, offres spéciales, avantages sur la concurrence). Ils gèrent également le renouvellement et les commandes de leur marchandise et veillent à disposer de stocks suffisants.</a:t>
              </a:r>
            </a:p>
          </xdr:txBody>
        </xdr:sp>
        <xdr:clientData/>
      </xdr:twoCellAnchor>
    </mc:Fallback>
  </mc:AlternateContent>
  <mc:AlternateContent xmlns:mc="http://schemas.openxmlformats.org/markup-compatibility/2006">
    <mc:Choice xmlns:v="urn:schemas-microsoft-com:vml" Requires="v"/>
    <mc:Fallback>
      <xdr:twoCellAnchor editAs="absolute">
        <xdr:from>
          <xdr:col>13</xdr:col>
          <xdr:colOff>63500</xdr:colOff>
          <xdr:row>20</xdr:row>
          <xdr:rowOff>12700</xdr:rowOff>
        </xdr:from>
        <xdr:to>
          <xdr:col>19</xdr:col>
          <xdr:colOff>368300</xdr:colOff>
          <xdr:row>28</xdr:row>
          <xdr:rowOff>50800</xdr:rowOff>
        </xdr:to>
        <xdr:sp macro="" textlink="">
          <xdr:nvSpPr>
            <xdr:cNvPr id="1054" name="Comment 179" hidden="1">
              <a:extLst>
                <a:ext uri="{FF2B5EF4-FFF2-40B4-BE49-F238E27FC236}">
                  <a16:creationId xmlns:a16="http://schemas.microsoft.com/office/drawing/2014/main" id="{C07437C6-3B77-4B3E-D940-A9CB178E5A48}"/>
                </a:ext>
              </a:extLst>
            </xdr:cNvPr>
            <xdr:cNvSpPr txBox="1">
              <a:spLocks noChangeArrowheads="1"/>
            </xdr:cNvSpPr>
          </xdr:nvSpPr>
          <xdr:spPr bwMode="auto">
            <a:xfrm>
              <a:off x="6197600" y="4241800"/>
              <a:ext cx="3695700" cy="1587500"/>
            </a:xfrm>
            <a:prstGeom prst="rect">
              <a:avLst/>
            </a:prstGeom>
            <a:solidFill>
              <a:srgbClr val="FFFFE1"/>
            </a:solidFill>
            <a:ln w="9525">
              <a:solidFill>
                <a:srgbClr val="000000"/>
              </a:solidFill>
              <a:miter lim="800%"/>
              <a:headEnd/>
              <a:tailEnd/>
            </a:ln>
            <a:effectLst>
              <a:outerShdw dist="35921" dir="2700000" algn="ctr" rotWithShape="0">
                <a:srgbClr val="80808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fr-FR" sz="1000" b="0" i="0" u="none" strike="noStrike" baseline="0%">
                  <a:solidFill>
                    <a:srgbClr val="000000"/>
                  </a:solidFill>
                  <a:latin typeface="Tahoma" pitchFamily="2" charset="0"/>
                  <a:ea typeface="Tahoma" pitchFamily="2" charset="0"/>
                  <a:cs typeface="Tahoma" pitchFamily="2" charset="0"/>
                </a:rPr>
                <a:t>L'assistant ou l'assistante en médecine vétérinaire organisent les activités d'un cabinet vétérinaire: accueil des clients et des animaux, tâches administratives, travaux de laboratoire et de radiologie. Collaborateurs directs d'un ou d'une vétérinaire, ils préparent les salles de consultation et assistent les praticiens durant les examens, les traitements et les opérations chirurgicales effectuées sur des animaux d'élevage ou de compagnie.</a:t>
              </a: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xdr:txBody>
        </xdr:sp>
        <xdr:clientData/>
      </xdr:twoCellAnchor>
    </mc:Fallback>
  </mc:AlternateContent>
  <mc:AlternateContent xmlns:mc="http://schemas.openxmlformats.org/markup-compatibility/2006">
    <mc:Choice xmlns:v="urn:schemas-microsoft-com:vml" Requires="v"/>
    <mc:Fallback>
      <xdr:twoCellAnchor editAs="absolute">
        <xdr:from>
          <xdr:col>8</xdr:col>
          <xdr:colOff>139700</xdr:colOff>
          <xdr:row>25</xdr:row>
          <xdr:rowOff>114300</xdr:rowOff>
        </xdr:from>
        <xdr:to>
          <xdr:col>14</xdr:col>
          <xdr:colOff>330200</xdr:colOff>
          <xdr:row>34</xdr:row>
          <xdr:rowOff>12700</xdr:rowOff>
        </xdr:to>
        <xdr:sp macro="" textlink="">
          <xdr:nvSpPr>
            <xdr:cNvPr id="1055" name="Comment 143" hidden="1">
              <a:extLst>
                <a:ext uri="{FF2B5EF4-FFF2-40B4-BE49-F238E27FC236}">
                  <a16:creationId xmlns:a16="http://schemas.microsoft.com/office/drawing/2014/main" id="{97295AF9-6887-D2DE-372C-0E7380BCCB77}"/>
                </a:ext>
              </a:extLst>
            </xdr:cNvPr>
            <xdr:cNvSpPr txBox="1">
              <a:spLocks noChangeArrowheads="1"/>
            </xdr:cNvSpPr>
          </xdr:nvSpPr>
          <xdr:spPr bwMode="auto">
            <a:xfrm>
              <a:off x="3860800" y="5270500"/>
              <a:ext cx="3086100" cy="1739900"/>
            </a:xfrm>
            <a:prstGeom prst="rect">
              <a:avLst/>
            </a:prstGeom>
            <a:solidFill>
              <a:srgbClr xmlns:a14="http://schemas.microsoft.com/office/drawing/2010/main" val="FFFFE1" mc:Ignorable="a14" a14:legacySpreadsheetColorIndex="80"/>
            </a:solidFill>
            <a:ln w="9525">
              <a:solidFill>
                <a:srgbClr val="000000"/>
              </a:solidFill>
              <a:miter lim="800%"/>
              <a:headEnd/>
              <a:tailEnd/>
            </a:ln>
            <a:effectLst>
              <a:outerShdw dist="35921" dir="2700000" algn="ctr" rotWithShape="0">
                <a:srgbClr val="80808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fr-FR" sz="1000" b="0" i="0" u="none" strike="noStrike" baseline="0%">
                  <a:solidFill>
                    <a:srgbClr val="000000"/>
                  </a:solidFill>
                  <a:latin typeface="Tahoma" pitchFamily="2" charset="0"/>
                  <a:ea typeface="Tahoma" pitchFamily="2" charset="0"/>
                  <a:cs typeface="Tahoma" pitchFamily="2" charset="0"/>
                </a:rPr>
                <a:t>Le réalisateur ou la réalisatrice publicitaire conçoivent, produisent et posent des inscriptions publicitaires, informatives ou signalétiques sur des vitrines de magasin, des façades, des panneaux, des luminaires, des véhicules, etc. Selon le support sur lequel est inscrite l’information (métal, plastique, verre, toile…), les réalisateurs publicitaires recourent à des techniques particulières d’utilisation des matériaux.</a:t>
              </a:r>
            </a:p>
          </xdr:txBody>
        </xdr:sp>
        <xdr:clientData/>
      </xdr:twoCellAnchor>
    </mc:Fallback>
  </mc:AlternateContent>
  <mc:AlternateContent xmlns:mc="http://schemas.openxmlformats.org/markup-compatibility/2006">
    <mc:Choice xmlns:v="urn:schemas-microsoft-com:vml" Requires="v"/>
    <mc:Fallback>
      <xdr:twoCellAnchor editAs="absolute">
        <xdr:from>
          <xdr:col>12</xdr:col>
          <xdr:colOff>139700</xdr:colOff>
          <xdr:row>25</xdr:row>
          <xdr:rowOff>114300</xdr:rowOff>
        </xdr:from>
        <xdr:to>
          <xdr:col>18</xdr:col>
          <xdr:colOff>203200</xdr:colOff>
          <xdr:row>32</xdr:row>
          <xdr:rowOff>190500</xdr:rowOff>
        </xdr:to>
        <xdr:sp macro="" textlink="">
          <xdr:nvSpPr>
            <xdr:cNvPr id="1056" name="Comment 185" hidden="1">
              <a:extLst>
                <a:ext uri="{FF2B5EF4-FFF2-40B4-BE49-F238E27FC236}">
                  <a16:creationId xmlns:a16="http://schemas.microsoft.com/office/drawing/2014/main" id="{4281DE3F-FB22-5853-6B35-0580B51763E6}"/>
                </a:ext>
              </a:extLst>
            </xdr:cNvPr>
            <xdr:cNvSpPr txBox="1">
              <a:spLocks noChangeArrowheads="1"/>
            </xdr:cNvSpPr>
          </xdr:nvSpPr>
          <xdr:spPr bwMode="auto">
            <a:xfrm>
              <a:off x="5791200" y="5270500"/>
              <a:ext cx="3378200" cy="1511300"/>
            </a:xfrm>
            <a:prstGeom prst="rect">
              <a:avLst/>
            </a:prstGeom>
            <a:solidFill>
              <a:srgbClr val="FFFFE1"/>
            </a:solidFill>
            <a:ln w="9525">
              <a:solidFill>
                <a:srgbClr val="000000"/>
              </a:solidFill>
              <a:miter lim="800%"/>
              <a:headEnd/>
              <a:tailEnd/>
            </a:ln>
            <a:effectLst>
              <a:outerShdw dist="35921" dir="2700000" algn="ctr" rotWithShape="0">
                <a:srgbClr val="80808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fr-FR" sz="1000" b="0" i="0" u="none" strike="noStrike" baseline="0%">
                  <a:solidFill>
                    <a:srgbClr val="000000"/>
                  </a:solidFill>
                  <a:latin typeface="Tahoma" pitchFamily="2" charset="0"/>
                  <a:ea typeface="Tahoma" pitchFamily="2" charset="0"/>
                  <a:cs typeface="Tahoma" pitchFamily="2" charset="0"/>
                </a:rPr>
                <a:t>Le constructeur ou la constructrice de routes préparent et aménagent des routes, des aires de stationnement, des voies de circulation publiques, commerciales, industrielles ou résidentielles. Ils construisent ou reconstituent des chaussées, mettent en place des canalisations et des conduites, posent des bordures de trottoirs, réalisent des revêtements bitumineux et en béton.</a:t>
              </a: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xdr:txBody>
        </xdr:sp>
        <xdr:clientData/>
      </xdr:twoCellAnchor>
    </mc:Fallback>
  </mc:AlternateContent>
  <mc:AlternateContent xmlns:mc="http://schemas.openxmlformats.org/markup-compatibility/2006">
    <mc:Choice xmlns:v="urn:schemas-microsoft-com:vml" Requires="v"/>
    <mc:Fallback>
      <xdr:twoCellAnchor editAs="absolute">
        <xdr:from>
          <xdr:col>8</xdr:col>
          <xdr:colOff>139700</xdr:colOff>
          <xdr:row>26</xdr:row>
          <xdr:rowOff>101600</xdr:rowOff>
        </xdr:from>
        <xdr:to>
          <xdr:col>16</xdr:col>
          <xdr:colOff>114300</xdr:colOff>
          <xdr:row>34</xdr:row>
          <xdr:rowOff>139700</xdr:rowOff>
        </xdr:to>
        <xdr:sp macro="" textlink="">
          <xdr:nvSpPr>
            <xdr:cNvPr id="1057" name="Comment 144" hidden="1">
              <a:extLst>
                <a:ext uri="{FF2B5EF4-FFF2-40B4-BE49-F238E27FC236}">
                  <a16:creationId xmlns:a16="http://schemas.microsoft.com/office/drawing/2014/main" id="{652610E2-9953-4D29-0C14-223DAFDE9380}"/>
                </a:ext>
              </a:extLst>
            </xdr:cNvPr>
            <xdr:cNvSpPr txBox="1">
              <a:spLocks noChangeArrowheads="1"/>
            </xdr:cNvSpPr>
          </xdr:nvSpPr>
          <xdr:spPr bwMode="auto">
            <a:xfrm>
              <a:off x="3860800" y="5473700"/>
              <a:ext cx="3835400" cy="1663700"/>
            </a:xfrm>
            <a:prstGeom prst="rect">
              <a:avLst/>
            </a:prstGeom>
            <a:solidFill>
              <a:srgbClr xmlns:a14="http://schemas.microsoft.com/office/drawing/2010/main" val="FFFFE1" mc:Ignorable="a14" a14:legacySpreadsheetColorIndex="80"/>
            </a:solidFill>
            <a:ln w="9525">
              <a:solidFill>
                <a:srgbClr val="000000"/>
              </a:solidFill>
              <a:miter lim="800%"/>
              <a:headEnd/>
              <a:tailEnd/>
            </a:ln>
            <a:effectLst>
              <a:outerShdw dist="35921" dir="2700000" algn="ctr" rotWithShape="0">
                <a:srgbClr val="80808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fr-FR" sz="1000" b="0" i="0" u="none" strike="noStrike" baseline="0%">
                  <a:solidFill>
                    <a:srgbClr val="000000"/>
                  </a:solidFill>
                  <a:latin typeface="Tahoma" pitchFamily="2" charset="0"/>
                  <a:ea typeface="Tahoma" pitchFamily="2" charset="0"/>
                  <a:cs typeface="Tahoma" pitchFamily="2" charset="0"/>
                </a:rPr>
                <a:t>Le dessinateur ou la dessinatrice orientation architecture préparent, d'après les indications et les esquisses de l'architecte, des plans d'exécution et de détails pour la construction, la transformation ou la rénovation de villas familiales, immeubles locatifs, centres commerciaux, locaux industriels, etc. Ils exécutent des dessins et des plans en tenant compte des nombreuses contraintes techniques (configuration du terrain, directives sur la protection des eaux, etc.). Durant la construction, ils coordonnent les travaux et en surveillent le bon déroulement.</a:t>
              </a:r>
            </a:p>
            <a:p>
              <a:pPr algn="l" rtl="0">
                <a:defRPr sz="1000"/>
              </a:pPr>
              <a:endParaRPr lang="fr-FR" sz="10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10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10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1000" b="0" i="0" u="none" strike="noStrike" baseline="0%">
                <a:solidFill>
                  <a:srgbClr val="000000"/>
                </a:solidFill>
                <a:latin typeface="Tahoma" pitchFamily="2" charset="0"/>
                <a:ea typeface="Tahoma" pitchFamily="2" charset="0"/>
                <a:cs typeface="Tahoma" pitchFamily="2" charset="0"/>
              </a:endParaRPr>
            </a:p>
          </xdr:txBody>
        </xdr:sp>
        <xdr:clientData/>
      </xdr:twoCellAnchor>
    </mc:Fallback>
  </mc:AlternateContent>
  <mc:AlternateContent xmlns:mc="http://schemas.openxmlformats.org/markup-compatibility/2006">
    <mc:Choice xmlns:v="urn:schemas-microsoft-com:vml" Requires="v"/>
    <mc:Fallback>
      <xdr:twoCellAnchor editAs="absolute">
        <xdr:from>
          <xdr:col>12</xdr:col>
          <xdr:colOff>139700</xdr:colOff>
          <xdr:row>26</xdr:row>
          <xdr:rowOff>101600</xdr:rowOff>
        </xdr:from>
        <xdr:to>
          <xdr:col>18</xdr:col>
          <xdr:colOff>177800</xdr:colOff>
          <xdr:row>33</xdr:row>
          <xdr:rowOff>25400</xdr:rowOff>
        </xdr:to>
        <xdr:sp macro="" textlink="">
          <xdr:nvSpPr>
            <xdr:cNvPr id="1058" name="Comment 186" hidden="1">
              <a:extLst>
                <a:ext uri="{FF2B5EF4-FFF2-40B4-BE49-F238E27FC236}">
                  <a16:creationId xmlns:a16="http://schemas.microsoft.com/office/drawing/2014/main" id="{ADD7B2A3-56C7-0984-BE3B-FFBF72277FB1}"/>
                </a:ext>
              </a:extLst>
            </xdr:cNvPr>
            <xdr:cNvSpPr txBox="1">
              <a:spLocks noChangeArrowheads="1"/>
            </xdr:cNvSpPr>
          </xdr:nvSpPr>
          <xdr:spPr bwMode="auto">
            <a:xfrm>
              <a:off x="5791200" y="5473700"/>
              <a:ext cx="3352800" cy="1346200"/>
            </a:xfrm>
            <a:prstGeom prst="rect">
              <a:avLst/>
            </a:prstGeom>
            <a:solidFill>
              <a:srgbClr val="FFFFE1"/>
            </a:solidFill>
            <a:ln w="9525">
              <a:solidFill>
                <a:srgbClr val="000000"/>
              </a:solidFill>
              <a:miter lim="800%"/>
              <a:headEnd/>
              <a:tailEnd/>
            </a:ln>
            <a:effectLst>
              <a:outerShdw dist="35921" dir="2700000" algn="ctr" rotWithShape="0">
                <a:srgbClr val="80808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fr-FR" sz="1000" b="0" i="0" u="none" strike="noStrike" baseline="0%">
                  <a:solidFill>
                    <a:srgbClr val="000000"/>
                  </a:solidFill>
                  <a:latin typeface="Tahoma" pitchFamily="2" charset="0"/>
                  <a:ea typeface="Tahoma" pitchFamily="2" charset="0"/>
                  <a:cs typeface="Tahoma" pitchFamily="2" charset="0"/>
                </a:rPr>
                <a:t>L'astronome-astrophysicien ou l'astronome-astrophysicienne étudient l'origine, la composition, le mouvement et l'évolution des astres. Ils expliquent les phénomènes observés dans le milieu cosmique (système solaire, planètes, galaxies, gaz, étoiles, comètes...) en appliquant les lois de la physique et ses derniers développements.</a:t>
              </a: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xdr:txBody>
        </xdr:sp>
        <xdr:clientData/>
      </xdr:twoCellAnchor>
    </mc:Fallback>
  </mc:AlternateContent>
  <mc:AlternateContent xmlns:mc="http://schemas.openxmlformats.org/markup-compatibility/2006">
    <mc:Choice xmlns:v="urn:schemas-microsoft-com:vml" Requires="v"/>
    <mc:Fallback>
      <xdr:twoCellAnchor editAs="absolute">
        <xdr:from>
          <xdr:col>8</xdr:col>
          <xdr:colOff>139700</xdr:colOff>
          <xdr:row>27</xdr:row>
          <xdr:rowOff>101600</xdr:rowOff>
        </xdr:from>
        <xdr:to>
          <xdr:col>16</xdr:col>
          <xdr:colOff>254000</xdr:colOff>
          <xdr:row>36</xdr:row>
          <xdr:rowOff>25400</xdr:rowOff>
        </xdr:to>
        <xdr:sp macro="" textlink="">
          <xdr:nvSpPr>
            <xdr:cNvPr id="1059" name="Comment 145" hidden="1">
              <a:extLst>
                <a:ext uri="{FF2B5EF4-FFF2-40B4-BE49-F238E27FC236}">
                  <a16:creationId xmlns:a16="http://schemas.microsoft.com/office/drawing/2014/main" id="{232F1797-0B3D-6C6C-E0B9-73102B0B87A1}"/>
                </a:ext>
              </a:extLst>
            </xdr:cNvPr>
            <xdr:cNvSpPr txBox="1">
              <a:spLocks noChangeArrowheads="1"/>
            </xdr:cNvSpPr>
          </xdr:nvSpPr>
          <xdr:spPr bwMode="auto">
            <a:xfrm>
              <a:off x="3860800" y="5676900"/>
              <a:ext cx="3975100" cy="1752600"/>
            </a:xfrm>
            <a:prstGeom prst="rect">
              <a:avLst/>
            </a:prstGeom>
            <a:solidFill>
              <a:srgbClr xmlns:a14="http://schemas.microsoft.com/office/drawing/2010/main" val="FFFFE1" mc:Ignorable="a14" a14:legacySpreadsheetColorIndex="80"/>
            </a:solidFill>
            <a:ln w="9525">
              <a:solidFill>
                <a:srgbClr val="000000"/>
              </a:solidFill>
              <a:miter lim="800%"/>
              <a:headEnd/>
              <a:tailEnd/>
            </a:ln>
            <a:effectLst>
              <a:outerShdw dist="35921" dir="2700000" algn="ctr" rotWithShape="0">
                <a:srgbClr val="80808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fr-FR" sz="1000" b="0" i="0" u="none" strike="noStrike" baseline="0%">
                  <a:solidFill>
                    <a:srgbClr val="000000"/>
                  </a:solidFill>
                  <a:latin typeface="Tahoma" pitchFamily="2" charset="0"/>
                  <a:ea typeface="Tahoma" pitchFamily="2" charset="0"/>
                  <a:cs typeface="Tahoma" pitchFamily="2" charset="0"/>
                </a:rPr>
                <a:t>Le mathématicien ou la mathématicienne font des calculs et des analyses traduisant les données d'une situation dans un langage de symboles et de formules. Ils appliquent théories et principes en vue de résoudre des problèmes abstraits (questions de physique, chimie, biologie, économétrie...) ou concrets (applications industrielles ou commerciales). Les mathématiciens élaborent de nouvelles théories et s'efforcent de découvrir des applications aux théories existantes en analyse, algèbre, géométrie, calcul des probabilités et statistique.</a:t>
              </a:r>
              <a:endParaRPr lang="fr-FR" sz="800" b="1"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1"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xdr:txBody>
        </xdr:sp>
        <xdr:clientData/>
      </xdr:twoCellAnchor>
    </mc:Fallback>
  </mc:AlternateContent>
  <mc:AlternateContent xmlns:mc="http://schemas.openxmlformats.org/markup-compatibility/2006">
    <mc:Choice xmlns:v="urn:schemas-microsoft-com:vml" Requires="v"/>
    <mc:Fallback>
      <xdr:twoCellAnchor editAs="absolute">
        <xdr:from>
          <xdr:col>13</xdr:col>
          <xdr:colOff>50800</xdr:colOff>
          <xdr:row>23</xdr:row>
          <xdr:rowOff>0</xdr:rowOff>
        </xdr:from>
        <xdr:to>
          <xdr:col>20</xdr:col>
          <xdr:colOff>101600</xdr:colOff>
          <xdr:row>31</xdr:row>
          <xdr:rowOff>101600</xdr:rowOff>
        </xdr:to>
        <xdr:sp macro="" textlink="">
          <xdr:nvSpPr>
            <xdr:cNvPr id="1060" name="Comment 130" hidden="1">
              <a:extLst>
                <a:ext uri="{FF2B5EF4-FFF2-40B4-BE49-F238E27FC236}">
                  <a16:creationId xmlns:a16="http://schemas.microsoft.com/office/drawing/2014/main" id="{EAC6FE59-6C6E-EFB0-C9F2-797EB8C27289}"/>
                </a:ext>
              </a:extLst>
            </xdr:cNvPr>
            <xdr:cNvSpPr txBox="1">
              <a:spLocks noChangeArrowheads="1"/>
            </xdr:cNvSpPr>
          </xdr:nvSpPr>
          <xdr:spPr bwMode="auto">
            <a:xfrm>
              <a:off x="6184900" y="4838700"/>
              <a:ext cx="3937000" cy="1651000"/>
            </a:xfrm>
            <a:prstGeom prst="rect">
              <a:avLst/>
            </a:prstGeom>
            <a:solidFill>
              <a:srgbClr xmlns:a14="http://schemas.microsoft.com/office/drawing/2010/main" val="FFFFE1" mc:Ignorable="a14" a14:legacySpreadsheetColorIndex="80"/>
            </a:solidFill>
            <a:ln w="9525">
              <a:solidFill>
                <a:srgbClr val="000000"/>
              </a:solidFill>
              <a:miter lim="800%"/>
              <a:headEnd/>
              <a:tailEnd/>
            </a:ln>
            <a:effectLst>
              <a:outerShdw dist="35921" dir="2700000" algn="ctr" rotWithShape="0">
                <a:srgbClr val="80808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fr-FR" sz="1000" b="0" i="0" u="none" strike="noStrike" baseline="0%">
                  <a:solidFill>
                    <a:srgbClr val="000000"/>
                  </a:solidFill>
                  <a:latin typeface="Tahoma" pitchFamily="2" charset="0"/>
                  <a:ea typeface="Tahoma" pitchFamily="2" charset="0"/>
                  <a:cs typeface="Tahoma" pitchFamily="2" charset="0"/>
                </a:rPr>
                <a:t>L'avocat ou l'avocate conseillent, assistent et défendent des personnes, des entreprises ou des sociétés engagées dans un procès. Ils donnent des avis de droit à leurs clients et rédigent pour eux divers documents juridiques visant à régler d'innombrables situations litigieuses découlant de la vie sociale, politique ou du monde des affaires. Sont concernés les biens essentiels de l'homme, son honneur, sa liberté, sa réputation, ses biens spirituels et matériels. Les missions essentielles des avocats et avocates sont définies par une loi cantonale qui précise leur rayon d'action.</a:t>
              </a:r>
            </a:p>
            <a:p>
              <a:pPr algn="l" rtl="0">
                <a:defRPr sz="1000"/>
              </a:pPr>
              <a:endParaRPr lang="fr-FR" sz="1000" b="0" i="0" u="none" strike="noStrike" baseline="0%">
                <a:solidFill>
                  <a:srgbClr val="000000"/>
                </a:solidFill>
                <a:latin typeface="Tahoma" pitchFamily="2" charset="0"/>
                <a:ea typeface="Tahoma" pitchFamily="2" charset="0"/>
                <a:cs typeface="Tahoma" pitchFamily="2" charset="0"/>
              </a:endParaRPr>
            </a:p>
          </xdr:txBody>
        </xdr:sp>
        <xdr:clientData/>
      </xdr:twoCellAnchor>
    </mc:Fallback>
  </mc:AlternateContent>
  <mc:AlternateContent xmlns:mc="http://schemas.openxmlformats.org/markup-compatibility/2006">
    <mc:Choice xmlns:v="urn:schemas-microsoft-com:vml" Requires="v"/>
    <mc:Fallback>
      <xdr:twoCellAnchor editAs="absolute">
        <xdr:from>
          <xdr:col>8</xdr:col>
          <xdr:colOff>139700</xdr:colOff>
          <xdr:row>28</xdr:row>
          <xdr:rowOff>101600</xdr:rowOff>
        </xdr:from>
        <xdr:to>
          <xdr:col>15</xdr:col>
          <xdr:colOff>25400</xdr:colOff>
          <xdr:row>35</xdr:row>
          <xdr:rowOff>152400</xdr:rowOff>
        </xdr:to>
        <xdr:sp macro="" textlink="">
          <xdr:nvSpPr>
            <xdr:cNvPr id="1061" name="Comment 180" hidden="1">
              <a:extLst>
                <a:ext uri="{FF2B5EF4-FFF2-40B4-BE49-F238E27FC236}">
                  <a16:creationId xmlns:a16="http://schemas.microsoft.com/office/drawing/2014/main" id="{1BF24E04-607E-6443-E8B6-F37106FA66E0}"/>
                </a:ext>
              </a:extLst>
            </xdr:cNvPr>
            <xdr:cNvSpPr txBox="1">
              <a:spLocks noChangeArrowheads="1"/>
            </xdr:cNvSpPr>
          </xdr:nvSpPr>
          <xdr:spPr bwMode="auto">
            <a:xfrm>
              <a:off x="3860800" y="5880100"/>
              <a:ext cx="3263900" cy="1473200"/>
            </a:xfrm>
            <a:prstGeom prst="rect">
              <a:avLst/>
            </a:prstGeom>
            <a:solidFill>
              <a:srgbClr val="FFFFE1"/>
            </a:solidFill>
            <a:ln w="9525">
              <a:solidFill>
                <a:srgbClr val="000000"/>
              </a:solidFill>
              <a:miter lim="800%"/>
              <a:headEnd/>
              <a:tailEnd/>
            </a:ln>
            <a:effectLst>
              <a:outerShdw dist="35921" dir="2700000" algn="ctr" rotWithShape="0">
                <a:srgbClr val="80808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fr-FR" sz="1000" b="0" i="0" u="none" strike="noStrike" baseline="0%">
                  <a:solidFill>
                    <a:srgbClr val="000000"/>
                  </a:solidFill>
                  <a:latin typeface="Tahoma" pitchFamily="2" charset="0"/>
                  <a:ea typeface="Tahoma" pitchFamily="2" charset="0"/>
                  <a:cs typeface="Tahoma" pitchFamily="2" charset="0"/>
                </a:rPr>
                <a:t>Le ou la criminaliste appliquent des principes scientifiques et des méthodes techniques afin de résoudre des affaires criminelles, des questions d'ordre civil ou réglementaire. Grâce aux preuves matérielles qu'ils récoltent et analysent (traces, empreintes, objets), ils aident la justice à identifier les auteurs et les circonstances d'un délit.</a:t>
              </a:r>
              <a:endParaRPr lang="fr-FR" sz="800" b="1"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1"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1"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xdr:txBody>
        </xdr:sp>
        <xdr:clientData/>
      </xdr:twoCellAnchor>
    </mc:Fallback>
  </mc:AlternateContent>
  <mc:AlternateContent xmlns:mc="http://schemas.openxmlformats.org/markup-compatibility/2006">
    <mc:Choice xmlns:v="urn:schemas-microsoft-com:vml" Requires="v"/>
    <mc:Fallback>
      <xdr:twoCellAnchor editAs="absolute">
        <xdr:from>
          <xdr:col>13</xdr:col>
          <xdr:colOff>304800</xdr:colOff>
          <xdr:row>25</xdr:row>
          <xdr:rowOff>177800</xdr:rowOff>
        </xdr:from>
        <xdr:to>
          <xdr:col>18</xdr:col>
          <xdr:colOff>279400</xdr:colOff>
          <xdr:row>34</xdr:row>
          <xdr:rowOff>25400</xdr:rowOff>
        </xdr:to>
        <xdr:sp macro="" textlink="">
          <xdr:nvSpPr>
            <xdr:cNvPr id="1062" name="Comment 187" hidden="1">
              <a:extLst>
                <a:ext uri="{FF2B5EF4-FFF2-40B4-BE49-F238E27FC236}">
                  <a16:creationId xmlns:a16="http://schemas.microsoft.com/office/drawing/2014/main" id="{118FB8BA-32DF-0931-0E9D-02DE264E0449}"/>
                </a:ext>
              </a:extLst>
            </xdr:cNvPr>
            <xdr:cNvSpPr txBox="1">
              <a:spLocks noChangeArrowheads="1"/>
            </xdr:cNvSpPr>
          </xdr:nvSpPr>
          <xdr:spPr bwMode="auto">
            <a:xfrm>
              <a:off x="6438900" y="5334000"/>
              <a:ext cx="2806700" cy="1689100"/>
            </a:xfrm>
            <a:prstGeom prst="rect">
              <a:avLst/>
            </a:prstGeom>
            <a:solidFill>
              <a:srgbClr val="FFFFE1"/>
            </a:solidFill>
            <a:ln w="9525">
              <a:solidFill>
                <a:srgbClr val="000000"/>
              </a:solidFill>
              <a:miter lim="800%"/>
              <a:headEnd/>
              <a:tailEnd/>
            </a:ln>
            <a:effectLst>
              <a:outerShdw dist="35921" dir="2700000" algn="ctr" rotWithShape="0">
                <a:srgbClr val="80808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fr-FR" sz="1000" b="0" i="0" u="none" strike="noStrike" baseline="0%">
                  <a:solidFill>
                    <a:srgbClr val="000000"/>
                  </a:solidFill>
                  <a:latin typeface="Tahoma" pitchFamily="2" charset="0"/>
                  <a:ea typeface="Tahoma" pitchFamily="2" charset="0"/>
                  <a:cs typeface="Tahoma" pitchFamily="2" charset="0"/>
                </a:rPr>
                <a:t>Le ou la manager en tourisme créent, développent et commercialisent des produits spécifiques au tourisme de loisirs (vacances, festivals, cures, etc.) ou à celui des affaires (congrès, conférences, etc.). Selon l’entreprise dans laquelle ils sont actifs, ils élaborent, planifient ou gèrent différents projets.</a:t>
              </a: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xdr:txBody>
        </xdr:sp>
        <xdr:clientData/>
      </xdr:twoCellAnchor>
    </mc:Fallback>
  </mc:AlternateContent>
  <mc:AlternateContent xmlns:mc="http://schemas.openxmlformats.org/markup-compatibility/2006">
    <mc:Choice xmlns:v="urn:schemas-microsoft-com:vml" Requires="v"/>
    <mc:Fallback>
      <xdr:twoCellAnchor editAs="absolute">
        <xdr:from>
          <xdr:col>8</xdr:col>
          <xdr:colOff>139700</xdr:colOff>
          <xdr:row>29</xdr:row>
          <xdr:rowOff>101600</xdr:rowOff>
        </xdr:from>
        <xdr:to>
          <xdr:col>14</xdr:col>
          <xdr:colOff>368300</xdr:colOff>
          <xdr:row>38</xdr:row>
          <xdr:rowOff>139700</xdr:rowOff>
        </xdr:to>
        <xdr:sp macro="" textlink="">
          <xdr:nvSpPr>
            <xdr:cNvPr id="1063" name="Comment 146" hidden="1">
              <a:extLst>
                <a:ext uri="{FF2B5EF4-FFF2-40B4-BE49-F238E27FC236}">
                  <a16:creationId xmlns:a16="http://schemas.microsoft.com/office/drawing/2014/main" id="{E93ED9CA-83CA-7F26-8F04-E7773A7656F0}"/>
                </a:ext>
              </a:extLst>
            </xdr:cNvPr>
            <xdr:cNvSpPr txBox="1">
              <a:spLocks noChangeArrowheads="1"/>
            </xdr:cNvSpPr>
          </xdr:nvSpPr>
          <xdr:spPr bwMode="auto">
            <a:xfrm>
              <a:off x="3860800" y="6083300"/>
              <a:ext cx="3124200" cy="1866900"/>
            </a:xfrm>
            <a:prstGeom prst="rect">
              <a:avLst/>
            </a:prstGeom>
            <a:solidFill>
              <a:srgbClr xmlns:a14="http://schemas.microsoft.com/office/drawing/2010/main" val="FFFFE1" mc:Ignorable="a14" a14:legacySpreadsheetColorIndex="80"/>
            </a:solidFill>
            <a:ln w="9525">
              <a:solidFill>
                <a:srgbClr val="000000"/>
              </a:solidFill>
              <a:miter lim="800%"/>
              <a:headEnd/>
              <a:tailEnd/>
            </a:ln>
            <a:effectLst>
              <a:outerShdw dist="35921" dir="2700000" algn="ctr" rotWithShape="0">
                <a:srgbClr val="80808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fr-FR" sz="1000" b="0" i="0" u="none" strike="noStrike" baseline="0%">
                  <a:solidFill>
                    <a:srgbClr val="000000"/>
                  </a:solidFill>
                  <a:latin typeface="Tahoma" pitchFamily="2" charset="0"/>
                  <a:ea typeface="Tahoma" pitchFamily="2" charset="0"/>
                  <a:cs typeface="Tahoma" pitchFamily="2" charset="0"/>
                </a:rPr>
                <a:t>Les économistes d'entreprise HES développent et appliquent des modèles de gestion, de fonctionnement de diverses entités industrielles, commerciales, administratives, publiques ou privées. Ils organisent, planifient et coordonnent les activités des différents secteurs, calculent les coûts, rationalisent la production et la vente des biens et des services en collaboration avec les responsables des autres départements de l'entreprise.</a:t>
              </a:r>
            </a:p>
          </xdr:txBody>
        </xdr:sp>
        <xdr:clientData/>
      </xdr:twoCellAnchor>
    </mc:Fallback>
  </mc:AlternateContent>
  <mc:AlternateContent xmlns:mc="http://schemas.openxmlformats.org/markup-compatibility/2006">
    <mc:Choice xmlns:v="urn:schemas-microsoft-com:vml" Requires="v"/>
    <mc:Fallback>
      <xdr:twoCellAnchor editAs="absolute">
        <xdr:from>
          <xdr:col>13</xdr:col>
          <xdr:colOff>304800</xdr:colOff>
          <xdr:row>26</xdr:row>
          <xdr:rowOff>127000</xdr:rowOff>
        </xdr:from>
        <xdr:to>
          <xdr:col>20</xdr:col>
          <xdr:colOff>139700</xdr:colOff>
          <xdr:row>35</xdr:row>
          <xdr:rowOff>101600</xdr:rowOff>
        </xdr:to>
        <xdr:sp macro="" textlink="">
          <xdr:nvSpPr>
            <xdr:cNvPr id="1064" name="Comment 188" hidden="1">
              <a:extLst>
                <a:ext uri="{FF2B5EF4-FFF2-40B4-BE49-F238E27FC236}">
                  <a16:creationId xmlns:a16="http://schemas.microsoft.com/office/drawing/2014/main" id="{F03AE472-DE53-8D72-8DE2-E5A3D888D1AC}"/>
                </a:ext>
              </a:extLst>
            </xdr:cNvPr>
            <xdr:cNvSpPr txBox="1">
              <a:spLocks noChangeArrowheads="1"/>
            </xdr:cNvSpPr>
          </xdr:nvSpPr>
          <xdr:spPr bwMode="auto">
            <a:xfrm>
              <a:off x="6438900" y="5499100"/>
              <a:ext cx="3721100" cy="1803400"/>
            </a:xfrm>
            <a:prstGeom prst="rect">
              <a:avLst/>
            </a:prstGeom>
            <a:solidFill>
              <a:srgbClr val="FFFFE1"/>
            </a:solidFill>
            <a:ln w="9525">
              <a:solidFill>
                <a:srgbClr val="000000"/>
              </a:solidFill>
              <a:miter lim="800%"/>
              <a:headEnd/>
              <a:tailEnd/>
            </a:ln>
            <a:effectLst>
              <a:outerShdw dist="35921" dir="2700000" algn="ctr" rotWithShape="0">
                <a:srgbClr val="80808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fr-FR" sz="1000" b="0" i="0" u="none" strike="noStrike" baseline="0%">
                  <a:solidFill>
                    <a:srgbClr val="000000"/>
                  </a:solidFill>
                  <a:latin typeface="Tahoma" pitchFamily="2" charset="0"/>
                  <a:ea typeface="Tahoma" pitchFamily="2" charset="0"/>
                  <a:cs typeface="Tahoma" pitchFamily="2" charset="0"/>
                </a:rPr>
                <a:t>L'ingénieur électricien ou l'ingénieure électricienne s'occupent de l'électricité en tant que vecteur d'énergie et en tant que support d'informations. Ils conçoivent et réalisent des systèmes et des appareils servant à la production d'électricité, à sa distribution et à l'optimisation de sa consommation. Ils recherchent de nouvelles sources d'énergie et conçoivent des systèmes électroniques et microélectroniques réalisant des fonctions complexes, ils développent de nouvelles technologies destinées à la transmission d'informations.</a:t>
              </a: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xdr:txBody>
        </xdr:sp>
        <xdr:clientData/>
      </xdr:twoCellAnchor>
    </mc:Fallback>
  </mc:AlternateContent>
  <mc:AlternateContent xmlns:mc="http://schemas.openxmlformats.org/markup-compatibility/2006">
    <mc:Choice xmlns:v="urn:schemas-microsoft-com:vml" Requires="v"/>
    <mc:Fallback>
      <xdr:twoCellAnchor editAs="absolute">
        <xdr:from>
          <xdr:col>8</xdr:col>
          <xdr:colOff>139700</xdr:colOff>
          <xdr:row>30</xdr:row>
          <xdr:rowOff>101600</xdr:rowOff>
        </xdr:from>
        <xdr:to>
          <xdr:col>16</xdr:col>
          <xdr:colOff>190500</xdr:colOff>
          <xdr:row>43</xdr:row>
          <xdr:rowOff>0</xdr:rowOff>
        </xdr:to>
        <xdr:sp macro="" textlink="">
          <xdr:nvSpPr>
            <xdr:cNvPr id="1065" name="Comment 129" hidden="1">
              <a:extLst>
                <a:ext uri="{FF2B5EF4-FFF2-40B4-BE49-F238E27FC236}">
                  <a16:creationId xmlns:a16="http://schemas.microsoft.com/office/drawing/2014/main" id="{13C893F0-7384-B31F-7B32-8F8A357D561D}"/>
                </a:ext>
              </a:extLst>
            </xdr:cNvPr>
            <xdr:cNvSpPr txBox="1">
              <a:spLocks noChangeArrowheads="1"/>
            </xdr:cNvSpPr>
          </xdr:nvSpPr>
          <xdr:spPr bwMode="auto">
            <a:xfrm>
              <a:off x="3860800" y="6286500"/>
              <a:ext cx="3911600" cy="2425700"/>
            </a:xfrm>
            <a:prstGeom prst="rect">
              <a:avLst/>
            </a:prstGeom>
            <a:solidFill>
              <a:srgbClr xmlns:a14="http://schemas.microsoft.com/office/drawing/2010/main" val="FFFFE1" mc:Ignorable="a14" a14:legacySpreadsheetColorIndex="80"/>
            </a:solidFill>
            <a:ln w="9525">
              <a:solidFill>
                <a:srgbClr val="000000"/>
              </a:solidFill>
              <a:miter lim="800%"/>
              <a:headEnd/>
              <a:tailEnd/>
            </a:ln>
            <a:effectLst>
              <a:outerShdw dist="35921" dir="2700000" algn="ctr" rotWithShape="0">
                <a:srgbClr val="80808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fr-FR" sz="1000" b="0" i="0" u="none" strike="noStrike" baseline="0%">
                  <a:solidFill>
                    <a:srgbClr val="000000"/>
                  </a:solidFill>
                  <a:latin typeface="Tahoma" pitchFamily="2" charset="0"/>
                  <a:ea typeface="Tahoma" pitchFamily="2" charset="0"/>
                  <a:cs typeface="Tahoma" pitchFamily="2" charset="0"/>
                </a:rPr>
                <a:t>L'électronicien ou l'électronicienne développent, installent et exploitent des circuits, des dispositifs de commande ou de contrôle et des programmes informatiques utiles au bon fonctionnement d'appareils électroniques équipés de microprocesseurs. L'électronique va des télécommunications aux instruments médicaux, des téléphones mobiles à la domotique (dans un bâtiment, gestion électronique centralisée du chauffage, de l'éclairage, de l'ouverture des portes, de l'abaissement des stores, etc.), des centrales électriques aux machines textiles, des appareils électroménagers à l'aéronautique. La nature du travail des électroniciens dépend de la spécialité de l'entreprise qui les emploie, ainsi que du département dans lequel ils sont actifs.</a:t>
              </a:r>
            </a:p>
          </xdr:txBody>
        </xdr:sp>
        <xdr:clientData/>
      </xdr:twoCellAnchor>
    </mc:Fallback>
  </mc:AlternateContent>
  <mc:AlternateContent xmlns:mc="http://schemas.openxmlformats.org/markup-compatibility/2006">
    <mc:Choice xmlns:v="urn:schemas-microsoft-com:vml" Requires="v"/>
    <mc:Fallback>
      <xdr:twoCellAnchor editAs="absolute">
        <xdr:from>
          <xdr:col>13</xdr:col>
          <xdr:colOff>304800</xdr:colOff>
          <xdr:row>27</xdr:row>
          <xdr:rowOff>88900</xdr:rowOff>
        </xdr:from>
        <xdr:to>
          <xdr:col>22</xdr:col>
          <xdr:colOff>368300</xdr:colOff>
          <xdr:row>36</xdr:row>
          <xdr:rowOff>139700</xdr:rowOff>
        </xdr:to>
        <xdr:sp macro="" textlink="">
          <xdr:nvSpPr>
            <xdr:cNvPr id="1066" name="Comment 189" hidden="1">
              <a:extLst>
                <a:ext uri="{FF2B5EF4-FFF2-40B4-BE49-F238E27FC236}">
                  <a16:creationId xmlns:a16="http://schemas.microsoft.com/office/drawing/2014/main" id="{5DDF1BFE-4E80-8AD8-CDF4-D72CAAE4C1F0}"/>
                </a:ext>
              </a:extLst>
            </xdr:cNvPr>
            <xdr:cNvSpPr txBox="1">
              <a:spLocks noChangeArrowheads="1"/>
            </xdr:cNvSpPr>
          </xdr:nvSpPr>
          <xdr:spPr bwMode="auto">
            <a:xfrm>
              <a:off x="6438900" y="5664200"/>
              <a:ext cx="4610100" cy="1879600"/>
            </a:xfrm>
            <a:prstGeom prst="rect">
              <a:avLst/>
            </a:prstGeom>
            <a:solidFill>
              <a:srgbClr val="FFFFE1"/>
            </a:solidFill>
            <a:ln w="9525">
              <a:solidFill>
                <a:srgbClr val="000000"/>
              </a:solidFill>
              <a:miter lim="800%"/>
              <a:headEnd/>
              <a:tailEnd/>
            </a:ln>
            <a:effectLst>
              <a:outerShdw dist="35921" dir="2700000" algn="ctr" rotWithShape="0">
                <a:srgbClr val="80808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fr-FR" sz="1000" b="0" i="0" u="none" strike="noStrike" baseline="0%">
                  <a:solidFill>
                    <a:srgbClr val="000000"/>
                  </a:solidFill>
                  <a:latin typeface="Tahoma" pitchFamily="2" charset="0"/>
                  <a:ea typeface="Tahoma" pitchFamily="2" charset="0"/>
                  <a:cs typeface="Tahoma" pitchFamily="2" charset="0"/>
                </a:rPr>
                <a:t>L'informaticien ou l'informaticienne de gestion HES conçoivent, développent et analysent les systèmes d'information au sein des entreprises et des collectivités publiques ou privées. Spécialistes des questions d'informatique appliquées à la gestion des organisations humaines, ces architectes de solutions informatiques mettent en pratique des concepts et des outils innovants et performants dans le domaine des systèmes d'information. A côté de leurs compétences en informatique, ils doivent posséder d'excellentes connaissances en économie, en politique et en gestion d'entreprise pour être en mesure d'utiliser et d'appliquer de manière satisfaisante l'informatique dans l'entreprise.</a:t>
              </a: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xdr:txBody>
        </xdr:sp>
        <xdr:clientData/>
      </xdr:twoCellAnchor>
    </mc:Fallback>
  </mc:AlternateContent>
  <mc:AlternateContent xmlns:mc="http://schemas.openxmlformats.org/markup-compatibility/2006">
    <mc:Choice xmlns:v="urn:schemas-microsoft-com:vml" Requires="v"/>
    <mc:Fallback>
      <xdr:twoCellAnchor editAs="absolute">
        <xdr:from>
          <xdr:col>8</xdr:col>
          <xdr:colOff>139700</xdr:colOff>
          <xdr:row>31</xdr:row>
          <xdr:rowOff>101600</xdr:rowOff>
        </xdr:from>
        <xdr:to>
          <xdr:col>16</xdr:col>
          <xdr:colOff>330200</xdr:colOff>
          <xdr:row>40</xdr:row>
          <xdr:rowOff>25400</xdr:rowOff>
        </xdr:to>
        <xdr:sp macro="" textlink="">
          <xdr:nvSpPr>
            <xdr:cNvPr id="1067" name="Comment 148" hidden="1">
              <a:extLst>
                <a:ext uri="{FF2B5EF4-FFF2-40B4-BE49-F238E27FC236}">
                  <a16:creationId xmlns:a16="http://schemas.microsoft.com/office/drawing/2014/main" id="{C51ADC16-1A7F-31F5-0806-C936279B882A}"/>
                </a:ext>
              </a:extLst>
            </xdr:cNvPr>
            <xdr:cNvSpPr txBox="1">
              <a:spLocks noChangeArrowheads="1"/>
            </xdr:cNvSpPr>
          </xdr:nvSpPr>
          <xdr:spPr bwMode="auto">
            <a:xfrm>
              <a:off x="3860800" y="6489700"/>
              <a:ext cx="4051300" cy="1752600"/>
            </a:xfrm>
            <a:prstGeom prst="rect">
              <a:avLst/>
            </a:prstGeom>
            <a:solidFill>
              <a:srgbClr xmlns:a14="http://schemas.microsoft.com/office/drawing/2010/main" val="FFFFE1" mc:Ignorable="a14" a14:legacySpreadsheetColorIndex="80"/>
            </a:solidFill>
            <a:ln w="9525">
              <a:solidFill>
                <a:srgbClr val="000000"/>
              </a:solidFill>
              <a:miter lim="800%"/>
              <a:headEnd/>
              <a:tailEnd/>
            </a:ln>
            <a:effectLst>
              <a:outerShdw dist="35921" dir="2700000" algn="ctr" rotWithShape="0">
                <a:srgbClr val="80808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fr-FR" sz="1000" b="0" i="0" u="none" strike="noStrike" baseline="0%">
                  <a:solidFill>
                    <a:srgbClr val="000000"/>
                  </a:solidFill>
                  <a:latin typeface="Tahoma" pitchFamily="2" charset="0"/>
                  <a:ea typeface="Tahoma" pitchFamily="2" charset="0"/>
                  <a:cs typeface="Tahoma" pitchFamily="2" charset="0"/>
                </a:rPr>
                <a:t>Le médiamaticien ou la médiamaticienne analysent les besoins de leur clientèle (l'entreprise qui les emploie ou un client externe) en matière de technologies de l'information et de la communication (TIC): ordinateurs personnels, logiciels, serveurs, réseaux et périphériques multimédias (imprimantes, fax, scanners, webcams, etc.). Ils développent et proposent des projets en tenant compte des installations disponibles, des systèmes et des activités de leurs clients. Ils participent également à la conception d'outils de marketing.</a:t>
              </a:r>
              <a:endParaRPr lang="fr-FR" sz="800" b="1"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1"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1"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xdr:txBody>
        </xdr:sp>
        <xdr:clientData/>
      </xdr:twoCellAnchor>
    </mc:Fallback>
  </mc:AlternateContent>
  <mc:AlternateContent xmlns:mc="http://schemas.openxmlformats.org/markup-compatibility/2006">
    <mc:Choice xmlns:v="urn:schemas-microsoft-com:vml" Requires="v"/>
    <mc:Fallback>
      <xdr:twoCellAnchor editAs="absolute">
        <xdr:from>
          <xdr:col>13</xdr:col>
          <xdr:colOff>304800</xdr:colOff>
          <xdr:row>28</xdr:row>
          <xdr:rowOff>50800</xdr:rowOff>
        </xdr:from>
        <xdr:to>
          <xdr:col>19</xdr:col>
          <xdr:colOff>419100</xdr:colOff>
          <xdr:row>35</xdr:row>
          <xdr:rowOff>101600</xdr:rowOff>
        </xdr:to>
        <xdr:sp macro="" textlink="">
          <xdr:nvSpPr>
            <xdr:cNvPr id="1068" name="Comment 190" hidden="1">
              <a:extLst>
                <a:ext uri="{FF2B5EF4-FFF2-40B4-BE49-F238E27FC236}">
                  <a16:creationId xmlns:a16="http://schemas.microsoft.com/office/drawing/2014/main" id="{B98617FA-D364-CF12-609F-5519E946A893}"/>
                </a:ext>
              </a:extLst>
            </xdr:cNvPr>
            <xdr:cNvSpPr txBox="1">
              <a:spLocks noChangeArrowheads="1"/>
            </xdr:cNvSpPr>
          </xdr:nvSpPr>
          <xdr:spPr bwMode="auto">
            <a:xfrm>
              <a:off x="6438900" y="5829300"/>
              <a:ext cx="3505200" cy="1473200"/>
            </a:xfrm>
            <a:prstGeom prst="rect">
              <a:avLst/>
            </a:prstGeom>
            <a:solidFill>
              <a:srgbClr val="FFFFE1"/>
            </a:solidFill>
            <a:ln w="9525">
              <a:solidFill>
                <a:srgbClr val="000000"/>
              </a:solidFill>
              <a:miter lim="800%"/>
              <a:headEnd/>
              <a:tailEnd/>
            </a:ln>
            <a:effectLst>
              <a:outerShdw dist="35921" dir="2700000" algn="ctr" rotWithShape="0">
                <a:srgbClr val="80808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fr-FR" sz="1000" b="0" i="0" u="none" strike="noStrike" baseline="0%">
                  <a:solidFill>
                    <a:srgbClr val="000000"/>
                  </a:solidFill>
                  <a:latin typeface="Tahoma" pitchFamily="2" charset="0"/>
                  <a:ea typeface="Tahoma" pitchFamily="2" charset="0"/>
                  <a:cs typeface="Tahoma" pitchFamily="2" charset="0"/>
                </a:rPr>
                <a:t>Le carrossier-tôlier ou la carrossière-tôlière remettent en état des carrosseries d'automobiles, de camionnettes et camions, de motos accidentées ou atteintes par la rouille et l'usure. Ils restituent la forme originale des véhicules à l'aide de l'équipement de redressage ou de mesure, et remplacent des éléments trop endommagés par des pièces neuves ou fabriquées par leurs soins.</a:t>
              </a: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xdr:txBody>
        </xdr:sp>
        <xdr:clientData/>
      </xdr:twoCellAnchor>
    </mc:Fallback>
  </mc:AlternateContent>
  <mc:AlternateContent xmlns:mc="http://schemas.openxmlformats.org/markup-compatibility/2006">
    <mc:Choice xmlns:v="urn:schemas-microsoft-com:vml" Requires="v"/>
    <mc:Fallback>
      <xdr:twoCellAnchor editAs="absolute">
        <xdr:from>
          <xdr:col>8</xdr:col>
          <xdr:colOff>139700</xdr:colOff>
          <xdr:row>32</xdr:row>
          <xdr:rowOff>101600</xdr:rowOff>
        </xdr:from>
        <xdr:to>
          <xdr:col>16</xdr:col>
          <xdr:colOff>38100</xdr:colOff>
          <xdr:row>40</xdr:row>
          <xdr:rowOff>101600</xdr:rowOff>
        </xdr:to>
        <xdr:sp macro="" textlink="">
          <xdr:nvSpPr>
            <xdr:cNvPr id="1069" name="Comment 149" hidden="1">
              <a:extLst>
                <a:ext uri="{FF2B5EF4-FFF2-40B4-BE49-F238E27FC236}">
                  <a16:creationId xmlns:a16="http://schemas.microsoft.com/office/drawing/2014/main" id="{5DB27A1A-BFAA-62A5-685D-DA114853BD7C}"/>
                </a:ext>
              </a:extLst>
            </xdr:cNvPr>
            <xdr:cNvSpPr txBox="1">
              <a:spLocks noChangeArrowheads="1"/>
            </xdr:cNvSpPr>
          </xdr:nvSpPr>
          <xdr:spPr bwMode="auto">
            <a:xfrm>
              <a:off x="3860800" y="6692900"/>
              <a:ext cx="3759200" cy="1625600"/>
            </a:xfrm>
            <a:prstGeom prst="rect">
              <a:avLst/>
            </a:prstGeom>
            <a:solidFill>
              <a:srgbClr xmlns:a14="http://schemas.microsoft.com/office/drawing/2010/main" val="FFFFE1" mc:Ignorable="a14" a14:legacySpreadsheetColorIndex="80"/>
            </a:solidFill>
            <a:ln w="9525">
              <a:solidFill>
                <a:srgbClr val="000000"/>
              </a:solidFill>
              <a:miter lim="800%"/>
              <a:headEnd/>
              <a:tailEnd/>
            </a:ln>
            <a:effectLst>
              <a:outerShdw dist="35921" dir="2700000" algn="ctr" rotWithShape="0">
                <a:srgbClr val="80808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fr-FR" sz="1000" b="0" i="0" u="none" strike="noStrike" baseline="0%">
                  <a:solidFill>
                    <a:srgbClr val="000000"/>
                  </a:solidFill>
                  <a:latin typeface="Arial" pitchFamily="2" charset="0"/>
                  <a:cs typeface="Arial" pitchFamily="2" charset="0"/>
                </a:rPr>
                <a:t>L'horloger ou l'horlogère assurent toutes les étapes de fabrication ou de réparation de montres de tous types. Ils contrôlent le mouvement et le produit fini d’un point de vue fonctionnel et esthétique. Par ailleurs, selon leur domaine spécifique, les horlogers entretiennent, révisent et réparent montres et pendules, fabriquent et remplacent des pièces considérées défectueuses (rhabillage) ou organisent la production afin d’en optimiser le rendement (méthodes industrielles).</a:t>
              </a:r>
            </a:p>
            <a:p>
              <a:pPr algn="l" rtl="0">
                <a:defRPr sz="1000"/>
              </a:pPr>
              <a:endParaRPr lang="fr-FR" sz="800" b="1"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1"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xdr:txBody>
        </xdr:sp>
        <xdr:clientData/>
      </xdr:twoCellAnchor>
    </mc:Fallback>
  </mc:AlternateContent>
  <mc:AlternateContent xmlns:mc="http://schemas.openxmlformats.org/markup-compatibility/2006">
    <mc:Choice xmlns:v="urn:schemas-microsoft-com:vml" Requires="v"/>
    <mc:Fallback>
      <xdr:twoCellAnchor editAs="absolute">
        <xdr:from>
          <xdr:col>13</xdr:col>
          <xdr:colOff>63500</xdr:colOff>
          <xdr:row>29</xdr:row>
          <xdr:rowOff>63500</xdr:rowOff>
        </xdr:from>
        <xdr:to>
          <xdr:col>19</xdr:col>
          <xdr:colOff>25400</xdr:colOff>
          <xdr:row>38</xdr:row>
          <xdr:rowOff>63500</xdr:rowOff>
        </xdr:to>
        <xdr:sp macro="" textlink="">
          <xdr:nvSpPr>
            <xdr:cNvPr id="1070" name="Comment 153" hidden="1">
              <a:extLst>
                <a:ext uri="{FF2B5EF4-FFF2-40B4-BE49-F238E27FC236}">
                  <a16:creationId xmlns:a16="http://schemas.microsoft.com/office/drawing/2014/main" id="{146AB406-9AA6-C87D-D080-BA950B2250C3}"/>
                </a:ext>
              </a:extLst>
            </xdr:cNvPr>
            <xdr:cNvSpPr txBox="1">
              <a:spLocks noChangeArrowheads="1"/>
            </xdr:cNvSpPr>
          </xdr:nvSpPr>
          <xdr:spPr bwMode="auto">
            <a:xfrm>
              <a:off x="6197600" y="6045200"/>
              <a:ext cx="3352800" cy="1828800"/>
            </a:xfrm>
            <a:prstGeom prst="rect">
              <a:avLst/>
            </a:prstGeom>
            <a:solidFill>
              <a:srgbClr xmlns:a14="http://schemas.microsoft.com/office/drawing/2010/main" val="FFFFE1" mc:Ignorable="a14" a14:legacySpreadsheetColorIndex="80"/>
            </a:solidFill>
            <a:ln w="9525">
              <a:solidFill>
                <a:srgbClr val="000000"/>
              </a:solidFill>
              <a:miter lim="800%"/>
              <a:headEnd/>
              <a:tailEnd/>
            </a:ln>
            <a:effectLst>
              <a:outerShdw dist="35921" dir="2700000" algn="ctr" rotWithShape="0">
                <a:srgbClr val="80808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fr-FR" sz="1000" b="0" i="0" u="none" strike="noStrike" baseline="0%">
                  <a:solidFill>
                    <a:srgbClr val="000000"/>
                  </a:solidFill>
                  <a:latin typeface="Tahoma" pitchFamily="2" charset="0"/>
                  <a:ea typeface="Tahoma" pitchFamily="2" charset="0"/>
                  <a:cs typeface="Tahoma" pitchFamily="2" charset="0"/>
                </a:rPr>
                <a:t>Le technicien ou la technicienne-dentiste confectionnent, adaptent et quelquefois réparent des prothèses dentaires et des appareils d'orthodontie (correcteurs) en vue de remplacer des dents manquantes ou de corriger des déformations buccales. Ils confectionnent, selon les directives reçues des médecins-dentistes, avec une précision extrême, une denture ou un appareillage fonctionnel (dents, couronnes, appareils de redressement, etc.), assurant une bonne articulation des mâchoires et un confort optimal.</a:t>
              </a:r>
            </a:p>
            <a:p>
              <a:pPr algn="l" rtl="0">
                <a:defRPr sz="1000"/>
              </a:pPr>
              <a:endParaRPr lang="fr-FR" sz="10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10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1"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xdr:txBody>
        </xdr:sp>
        <xdr:clientData/>
      </xdr:twoCellAnchor>
    </mc:Fallback>
  </mc:AlternateContent>
  <mc:AlternateContent xmlns:mc="http://schemas.openxmlformats.org/markup-compatibility/2006">
    <mc:Choice xmlns:v="urn:schemas-microsoft-com:vml" Requires="v"/>
    <mc:Fallback>
      <xdr:twoCellAnchor editAs="absolute">
        <xdr:from>
          <xdr:col>8</xdr:col>
          <xdr:colOff>139700</xdr:colOff>
          <xdr:row>33</xdr:row>
          <xdr:rowOff>101600</xdr:rowOff>
        </xdr:from>
        <xdr:to>
          <xdr:col>16</xdr:col>
          <xdr:colOff>482600</xdr:colOff>
          <xdr:row>42</xdr:row>
          <xdr:rowOff>127000</xdr:rowOff>
        </xdr:to>
        <xdr:sp macro="" textlink="">
          <xdr:nvSpPr>
            <xdr:cNvPr id="1071" name="Comment 181" hidden="1">
              <a:extLst>
                <a:ext uri="{FF2B5EF4-FFF2-40B4-BE49-F238E27FC236}">
                  <a16:creationId xmlns:a16="http://schemas.microsoft.com/office/drawing/2014/main" id="{0762AC25-4F14-C052-EDD1-A69EAD756034}"/>
                </a:ext>
              </a:extLst>
            </xdr:cNvPr>
            <xdr:cNvSpPr txBox="1">
              <a:spLocks noChangeArrowheads="1"/>
            </xdr:cNvSpPr>
          </xdr:nvSpPr>
          <xdr:spPr bwMode="auto">
            <a:xfrm>
              <a:off x="3860800" y="6896100"/>
              <a:ext cx="4203700" cy="1727200"/>
            </a:xfrm>
            <a:prstGeom prst="rect">
              <a:avLst/>
            </a:prstGeom>
            <a:solidFill>
              <a:srgbClr val="FFFFE1"/>
            </a:solidFill>
            <a:ln w="9525">
              <a:solidFill>
                <a:srgbClr val="000000"/>
              </a:solidFill>
              <a:miter lim="800%"/>
              <a:headEnd/>
              <a:tailEnd/>
            </a:ln>
            <a:effectLst>
              <a:outerShdw dist="35921" dir="2700000" algn="ctr" rotWithShape="0">
                <a:srgbClr val="80808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fr-FR" sz="1000" b="0" i="0" u="none" strike="noStrike" baseline="0%">
                  <a:solidFill>
                    <a:srgbClr val="000000"/>
                  </a:solidFill>
                  <a:latin typeface="Tahoma" pitchFamily="2" charset="0"/>
                  <a:ea typeface="Tahoma" pitchFamily="2" charset="0"/>
                  <a:cs typeface="Tahoma" pitchFamily="2" charset="0"/>
                </a:rPr>
                <a:t>L'opticien ou l'opticienne conseillent la clientèle lors de l'achat de lunettes, de lentilles de contact ou d'autres aides visuelles (loupes, instruments d'optique). Ils tiennent compte de la situation personnelle de leurs clients (âge, activité professionnelle, loisirs, budget à disposition, etc.) et de l'ordonnance établie par l'ophtalmologue ou l'optométriste pour leur proposer des produits correspondant au mieux à leurs besoins et à leurs désirs. Les opticiens contrôlent également des verres de lunettes et réparent des montures en atelier. </a:t>
              </a:r>
              <a:endParaRPr lang="fr-FR" sz="800" b="1"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1"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xdr:txBody>
        </xdr:sp>
        <xdr:clientData/>
      </xdr:twoCellAnchor>
    </mc:Fallback>
  </mc:AlternateContent>
  <mc:AlternateContent xmlns:mc="http://schemas.openxmlformats.org/markup-compatibility/2006">
    <mc:Choice xmlns:v="urn:schemas-microsoft-com:vml" Requires="v"/>
    <mc:Fallback>
      <xdr:twoCellAnchor editAs="absolute">
        <xdr:from>
          <xdr:col>13</xdr:col>
          <xdr:colOff>304800</xdr:colOff>
          <xdr:row>29</xdr:row>
          <xdr:rowOff>177800</xdr:rowOff>
        </xdr:from>
        <xdr:to>
          <xdr:col>21</xdr:col>
          <xdr:colOff>101600</xdr:colOff>
          <xdr:row>38</xdr:row>
          <xdr:rowOff>101600</xdr:rowOff>
        </xdr:to>
        <xdr:sp macro="" textlink="">
          <xdr:nvSpPr>
            <xdr:cNvPr id="1072" name="Comment 191" hidden="1">
              <a:extLst>
                <a:ext uri="{FF2B5EF4-FFF2-40B4-BE49-F238E27FC236}">
                  <a16:creationId xmlns:a16="http://schemas.microsoft.com/office/drawing/2014/main" id="{0CFD453F-FE7D-A159-FD90-F0F03E23C5E8}"/>
                </a:ext>
              </a:extLst>
            </xdr:cNvPr>
            <xdr:cNvSpPr txBox="1">
              <a:spLocks noChangeArrowheads="1"/>
            </xdr:cNvSpPr>
          </xdr:nvSpPr>
          <xdr:spPr bwMode="auto">
            <a:xfrm>
              <a:off x="6438900" y="6159500"/>
              <a:ext cx="4025900" cy="1752600"/>
            </a:xfrm>
            <a:prstGeom prst="rect">
              <a:avLst/>
            </a:prstGeom>
            <a:solidFill>
              <a:srgbClr val="FFFFE1"/>
            </a:solidFill>
            <a:ln w="9525">
              <a:solidFill>
                <a:srgbClr val="000000"/>
              </a:solidFill>
              <a:miter lim="800%"/>
              <a:headEnd/>
              <a:tailEnd/>
            </a:ln>
            <a:effectLst>
              <a:outerShdw dist="35921" dir="2700000" algn="ctr" rotWithShape="0">
                <a:srgbClr val="80808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fr-FR" sz="1000" b="0" i="0" u="none" strike="noStrike" baseline="0%">
                  <a:solidFill>
                    <a:srgbClr val="000000"/>
                  </a:solidFill>
                  <a:latin typeface="Tahoma" pitchFamily="2" charset="0"/>
                  <a:ea typeface="Tahoma" pitchFamily="2" charset="0"/>
                  <a:cs typeface="Tahoma" pitchFamily="2" charset="0"/>
                </a:rPr>
                <a:t>Le ou la technologue en impression réalisent des médias imprimés (journaux, revues, publicités, emballages, etc.) à partir de documents originaux ou de données numériques. Ils règlent et commandent des machines qui impriment ou reproduisent des textes et des images sur différents supports (papier, carton, métal, textiles, etc.). Certains produits fabriqués sont coupés, pliés, assemblés ou plastifiés. Selon l'entreprise qui les emploie, les technologues recourent à un ou plusieurs procédés: impression feuilles, impression rotative, sérigraphie, reprographie.</a:t>
              </a: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xdr:txBody>
        </xdr:sp>
        <xdr:clientData/>
      </xdr:twoCellAnchor>
    </mc:Fallback>
  </mc:AlternateContent>
  <mc:AlternateContent xmlns:mc="http://schemas.openxmlformats.org/markup-compatibility/2006">
    <mc:Choice xmlns:v="urn:schemas-microsoft-com:vml" Requires="v"/>
    <mc:Fallback>
      <xdr:twoCellAnchor editAs="absolute">
        <xdr:from>
          <xdr:col>8</xdr:col>
          <xdr:colOff>139700</xdr:colOff>
          <xdr:row>34</xdr:row>
          <xdr:rowOff>101600</xdr:rowOff>
        </xdr:from>
        <xdr:to>
          <xdr:col>14</xdr:col>
          <xdr:colOff>292100</xdr:colOff>
          <xdr:row>42</xdr:row>
          <xdr:rowOff>114300</xdr:rowOff>
        </xdr:to>
        <xdr:sp macro="" textlink="">
          <xdr:nvSpPr>
            <xdr:cNvPr id="1073" name="Comment 150" hidden="1">
              <a:extLst>
                <a:ext uri="{FF2B5EF4-FFF2-40B4-BE49-F238E27FC236}">
                  <a16:creationId xmlns:a16="http://schemas.microsoft.com/office/drawing/2014/main" id="{E6119C43-8365-4567-1F03-45FE9D058CE6}"/>
                </a:ext>
              </a:extLst>
            </xdr:cNvPr>
            <xdr:cNvSpPr txBox="1">
              <a:spLocks noChangeArrowheads="1"/>
            </xdr:cNvSpPr>
          </xdr:nvSpPr>
          <xdr:spPr bwMode="auto">
            <a:xfrm>
              <a:off x="3860800" y="7099300"/>
              <a:ext cx="3048000" cy="1511300"/>
            </a:xfrm>
            <a:prstGeom prst="rect">
              <a:avLst/>
            </a:prstGeom>
            <a:solidFill>
              <a:srgbClr xmlns:a14="http://schemas.microsoft.com/office/drawing/2010/main" val="FFFFE1" mc:Ignorable="a14" a14:legacySpreadsheetColorIndex="80"/>
            </a:solidFill>
            <a:ln w="9525">
              <a:solidFill>
                <a:srgbClr val="000000"/>
              </a:solidFill>
              <a:miter lim="800%"/>
              <a:headEnd/>
              <a:tailEnd/>
            </a:ln>
            <a:effectLst>
              <a:outerShdw dist="35921" dir="2700000" algn="ctr" rotWithShape="0">
                <a:srgbClr val="80808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fr-FR" sz="1000" b="0" i="0" u="none" strike="noStrike" baseline="0%">
                  <a:solidFill>
                    <a:srgbClr val="000000"/>
                  </a:solidFill>
                  <a:latin typeface="Tahoma" pitchFamily="2" charset="0"/>
                  <a:ea typeface="Tahoma" pitchFamily="2" charset="0"/>
                  <a:cs typeface="Tahoma" pitchFamily="2" charset="0"/>
                </a:rPr>
                <a:t>L'opérateur ou l'opératrice de médias imprimés interviennent après l'impression des diverses parties d'un livre, d'un journal, d'une brochure ou autres imprimés. En fonction de leur spécialisation, ils procèdent à la reliure technique ou artisanale, au façonnage de produits imprimés ou à tous les préparatifs qui précèdent l'expédition de tels produits.</a:t>
              </a:r>
              <a:endParaRPr lang="fr-FR" sz="800" b="1"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xdr:txBody>
        </xdr:sp>
        <xdr:clientData/>
      </xdr:twoCellAnchor>
    </mc:Fallback>
  </mc:AlternateContent>
  <mc:AlternateContent xmlns:mc="http://schemas.openxmlformats.org/markup-compatibility/2006">
    <mc:Choice xmlns:v="urn:schemas-microsoft-com:vml" Requires="v"/>
    <mc:Fallback>
      <xdr:twoCellAnchor editAs="absolute">
        <xdr:from>
          <xdr:col>13</xdr:col>
          <xdr:colOff>63500</xdr:colOff>
          <xdr:row>30</xdr:row>
          <xdr:rowOff>190500</xdr:rowOff>
        </xdr:from>
        <xdr:to>
          <xdr:col>18</xdr:col>
          <xdr:colOff>406400</xdr:colOff>
          <xdr:row>39</xdr:row>
          <xdr:rowOff>50800</xdr:rowOff>
        </xdr:to>
        <xdr:sp macro="" textlink="">
          <xdr:nvSpPr>
            <xdr:cNvPr id="1074" name="Comment 154" hidden="1">
              <a:extLst>
                <a:ext uri="{FF2B5EF4-FFF2-40B4-BE49-F238E27FC236}">
                  <a16:creationId xmlns:a16="http://schemas.microsoft.com/office/drawing/2014/main" id="{4CB20D07-DCD5-73D0-2DDB-368FD5AD7175}"/>
                </a:ext>
              </a:extLst>
            </xdr:cNvPr>
            <xdr:cNvSpPr txBox="1">
              <a:spLocks noChangeArrowheads="1"/>
            </xdr:cNvSpPr>
          </xdr:nvSpPr>
          <xdr:spPr bwMode="auto">
            <a:xfrm>
              <a:off x="6197600" y="6375400"/>
              <a:ext cx="3175000" cy="1689100"/>
            </a:xfrm>
            <a:prstGeom prst="rect">
              <a:avLst/>
            </a:prstGeom>
            <a:solidFill>
              <a:srgbClr xmlns:a14="http://schemas.microsoft.com/office/drawing/2010/main" val="FFFFE1" mc:Ignorable="a14" a14:legacySpreadsheetColorIndex="80"/>
            </a:solidFill>
            <a:ln w="9525">
              <a:solidFill>
                <a:srgbClr val="000000"/>
              </a:solidFill>
              <a:miter lim="800%"/>
              <a:headEnd/>
              <a:tailEnd/>
            </a:ln>
            <a:effectLst>
              <a:outerShdw dist="35921" dir="2700000" algn="ctr" rotWithShape="0">
                <a:srgbClr val="80808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fr-FR" sz="1000" b="0" i="0" u="none" strike="noStrike" baseline="0%">
                  <a:solidFill>
                    <a:srgbClr val="000000"/>
                  </a:solidFill>
                  <a:latin typeface="Tahoma" pitchFamily="2" charset="0"/>
                  <a:ea typeface="Tahoma" pitchFamily="2" charset="0"/>
                  <a:cs typeface="Tahoma" pitchFamily="2" charset="0"/>
                </a:rPr>
                <a:t>L'assistant social ou l'assistante sociale HES accompagnent les personnes qui ne peuvent pas ou plus faire face seules à des difficultés d'ordre personnel, psychologique, économique ou culturel: malades, handicapés, personnes âgées, enfants ou adolescents en crise, prisonniers et détenus libérés, toxicomanes, réfugiés, familles en difficulté, chômeurs, personnes en situation de pauvreté, etc.</a:t>
              </a:r>
            </a:p>
          </xdr:txBody>
        </xdr:sp>
        <xdr:clientData/>
      </xdr:twoCellAnchor>
    </mc:Fallback>
  </mc:AlternateContent>
  <mc:AlternateContent xmlns:mc="http://schemas.openxmlformats.org/markup-compatibility/2006">
    <mc:Choice xmlns:v="urn:schemas-microsoft-com:vml" Requires="v"/>
    <mc:Fallback>
      <xdr:twoCellAnchor editAs="absolute">
        <xdr:from>
          <xdr:col>8</xdr:col>
          <xdr:colOff>139700</xdr:colOff>
          <xdr:row>35</xdr:row>
          <xdr:rowOff>101600</xdr:rowOff>
        </xdr:from>
        <xdr:to>
          <xdr:col>16</xdr:col>
          <xdr:colOff>520700</xdr:colOff>
          <xdr:row>44</xdr:row>
          <xdr:rowOff>63500</xdr:rowOff>
        </xdr:to>
        <xdr:sp macro="" textlink="">
          <xdr:nvSpPr>
            <xdr:cNvPr id="1075" name="Comment 182" hidden="1">
              <a:extLst>
                <a:ext uri="{FF2B5EF4-FFF2-40B4-BE49-F238E27FC236}">
                  <a16:creationId xmlns:a16="http://schemas.microsoft.com/office/drawing/2014/main" id="{841997B6-4222-4F48-9C70-B5526F79D820}"/>
                </a:ext>
              </a:extLst>
            </xdr:cNvPr>
            <xdr:cNvSpPr txBox="1">
              <a:spLocks noChangeArrowheads="1"/>
            </xdr:cNvSpPr>
          </xdr:nvSpPr>
          <xdr:spPr bwMode="auto">
            <a:xfrm>
              <a:off x="3860800" y="7302500"/>
              <a:ext cx="4241800" cy="1676400"/>
            </a:xfrm>
            <a:prstGeom prst="rect">
              <a:avLst/>
            </a:prstGeom>
            <a:solidFill>
              <a:srgbClr val="FFFFE1"/>
            </a:solidFill>
            <a:ln w="9525">
              <a:solidFill>
                <a:srgbClr val="000000"/>
              </a:solidFill>
              <a:miter lim="800%"/>
              <a:headEnd/>
              <a:tailEnd/>
            </a:ln>
            <a:effectLst>
              <a:outerShdw dist="35921" dir="2700000" algn="ctr" rotWithShape="0">
                <a:srgbClr val="80808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fr-FR" sz="1000" b="0" i="0" u="none" strike="noStrike" baseline="0%">
                  <a:solidFill>
                    <a:srgbClr val="000000"/>
                  </a:solidFill>
                  <a:latin typeface="Tahoma" pitchFamily="2" charset="0"/>
                  <a:ea typeface="Tahoma" pitchFamily="2" charset="0"/>
                  <a:cs typeface="Tahoma" pitchFamily="2" charset="0"/>
                </a:rPr>
                <a:t>Le maître socioprofessionnel ou la maîtresse socioprofessionnelle ES aident les personnes inadaptées ou handicapées physiques, sensorielles, motrices, psychiques, intellectuelles et sociales à effectuer divers gestes et activités professionnelles appropriés et ciblés. Ils les aident à acquérir des capacités professionnelles précises qui favorisent leur épanouissement et leur autonomie. Ils les préparent ainsi à s'intégrer au mieux dans un atelier adapté (poterie, vannerie, mécanique, etc.) ou dans le circuit économique ordinaire d'une entreprise.</a:t>
              </a:r>
            </a:p>
            <a:p>
              <a:pPr algn="l" rtl="0">
                <a:defRPr sz="1000"/>
              </a:pPr>
              <a:endParaRPr lang="fr-FR" sz="800" b="1"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1"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xdr:txBody>
        </xdr:sp>
        <xdr:clientData/>
      </xdr:twoCellAnchor>
    </mc:Fallback>
  </mc:AlternateContent>
  <mc:AlternateContent xmlns:mc="http://schemas.openxmlformats.org/markup-compatibility/2006">
    <mc:Choice xmlns:v="urn:schemas-microsoft-com:vml" Requires="v"/>
    <mc:Fallback>
      <xdr:twoCellAnchor editAs="absolute">
        <xdr:from>
          <xdr:col>12</xdr:col>
          <xdr:colOff>139700</xdr:colOff>
          <xdr:row>35</xdr:row>
          <xdr:rowOff>101600</xdr:rowOff>
        </xdr:from>
        <xdr:to>
          <xdr:col>20</xdr:col>
          <xdr:colOff>88900</xdr:colOff>
          <xdr:row>44</xdr:row>
          <xdr:rowOff>139700</xdr:rowOff>
        </xdr:to>
        <xdr:sp macro="" textlink="">
          <xdr:nvSpPr>
            <xdr:cNvPr id="1076" name="Comment 192" hidden="1">
              <a:extLst>
                <a:ext uri="{FF2B5EF4-FFF2-40B4-BE49-F238E27FC236}">
                  <a16:creationId xmlns:a16="http://schemas.microsoft.com/office/drawing/2014/main" id="{0817CFE1-6297-FAE8-8E66-44CF88573E7B}"/>
                </a:ext>
              </a:extLst>
            </xdr:cNvPr>
            <xdr:cNvSpPr txBox="1">
              <a:spLocks noChangeArrowheads="1"/>
            </xdr:cNvSpPr>
          </xdr:nvSpPr>
          <xdr:spPr bwMode="auto">
            <a:xfrm>
              <a:off x="5791200" y="7302500"/>
              <a:ext cx="4318000" cy="1752600"/>
            </a:xfrm>
            <a:prstGeom prst="rect">
              <a:avLst/>
            </a:prstGeom>
            <a:solidFill>
              <a:srgbClr val="FFFFE1"/>
            </a:solidFill>
            <a:ln w="9525">
              <a:solidFill>
                <a:srgbClr val="000000"/>
              </a:solidFill>
              <a:miter lim="800%"/>
              <a:headEnd/>
              <a:tailEnd/>
            </a:ln>
            <a:effectLst>
              <a:outerShdw dist="35921" dir="2700000" algn="ctr" rotWithShape="0">
                <a:srgbClr val="80808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fr-FR" sz="1000" b="0" i="0" u="none" strike="noStrike" baseline="0%">
                  <a:solidFill>
                    <a:srgbClr val="000000"/>
                  </a:solidFill>
                  <a:latin typeface="Tahoma" pitchFamily="2" charset="0"/>
                  <a:ea typeface="Tahoma" pitchFamily="2" charset="0"/>
                  <a:cs typeface="Tahoma" pitchFamily="2" charset="0"/>
                </a:rPr>
                <a:t>Le cordonnier ou la cordonnière réparent et rénovent des chaussures de tous genres (chaussures de marche, de ville, bottes, sandales) en cuir ou en matières synthétiques. Ils adaptent et corrigent également certaines chaussures de série pour les personnes qui ont de légers problèmes orthopédiques. Parfois, ils sont appelés à confectionner et à fabriquer manuellement et mécaniquement des souliers neufs avec des éléments préfabriqués et des pièces prédécoupées. Toutes ces activités trouvent un prolongement dans la réparation de sacs, vêtements, objets en cuir ou imitation, la teinture et la remise à neuf.</a:t>
              </a: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xdr:txBody>
        </xdr:sp>
        <xdr:clientData/>
      </xdr:twoCellAnchor>
    </mc:Fallback>
  </mc:AlternateContent>
  <mc:AlternateContent xmlns:mc="http://schemas.openxmlformats.org/markup-compatibility/2006">
    <mc:Choice xmlns:v="urn:schemas-microsoft-com:vml" Requires="v"/>
    <mc:Fallback>
      <xdr:twoCellAnchor editAs="absolute">
        <xdr:from>
          <xdr:col>8</xdr:col>
          <xdr:colOff>139700</xdr:colOff>
          <xdr:row>36</xdr:row>
          <xdr:rowOff>101600</xdr:rowOff>
        </xdr:from>
        <xdr:to>
          <xdr:col>16</xdr:col>
          <xdr:colOff>368300</xdr:colOff>
          <xdr:row>45</xdr:row>
          <xdr:rowOff>50800</xdr:rowOff>
        </xdr:to>
        <xdr:sp macro="" textlink="">
          <xdr:nvSpPr>
            <xdr:cNvPr id="1077" name="Comment 151" hidden="1">
              <a:extLst>
                <a:ext uri="{FF2B5EF4-FFF2-40B4-BE49-F238E27FC236}">
                  <a16:creationId xmlns:a16="http://schemas.microsoft.com/office/drawing/2014/main" id="{E0C94A6A-4165-3A21-0150-0135D50CFCFA}"/>
                </a:ext>
              </a:extLst>
            </xdr:cNvPr>
            <xdr:cNvSpPr txBox="1">
              <a:spLocks noChangeArrowheads="1"/>
            </xdr:cNvSpPr>
          </xdr:nvSpPr>
          <xdr:spPr bwMode="auto">
            <a:xfrm>
              <a:off x="3860800" y="7505700"/>
              <a:ext cx="4089400" cy="1663700"/>
            </a:xfrm>
            <a:prstGeom prst="rect">
              <a:avLst/>
            </a:prstGeom>
            <a:solidFill>
              <a:srgbClr xmlns:a14="http://schemas.microsoft.com/office/drawing/2010/main" val="FFFFE1" mc:Ignorable="a14" a14:legacySpreadsheetColorIndex="80"/>
            </a:solidFill>
            <a:ln w="9525">
              <a:solidFill>
                <a:srgbClr val="000000"/>
              </a:solidFill>
              <a:miter lim="800%"/>
              <a:headEnd/>
              <a:tailEnd/>
            </a:ln>
            <a:effectLst>
              <a:outerShdw dist="35921" dir="2700000" algn="ctr" rotWithShape="0">
                <a:srgbClr val="80808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fr-FR" sz="1000" b="0" i="0" u="none" strike="noStrike" baseline="0%">
                  <a:solidFill>
                    <a:srgbClr val="000000"/>
                  </a:solidFill>
                  <a:latin typeface="Tahoma" pitchFamily="2" charset="0"/>
                  <a:ea typeface="Tahoma" pitchFamily="2" charset="0"/>
                  <a:cs typeface="Tahoma" pitchFamily="2" charset="0"/>
                </a:rPr>
                <a:t>Le créateur ou la créatrice de vêtements conçoivent, réalisent, modifient ou réparent des vêtements (en tissu, cuir ou fourrure) ou des chapeaux, selon l'orientation choisie. Conformément aux goûts et aux besoins de la clientèle, ils créent des pièces inédites ou adaptent des modèles existants. Ils conseillent leurs clients sur le choix du tissu, de la fourrure, ou du cuir (couleur, qualité, matière, etc.) et sur la coupe, en tenant compte de l'usage du vêtement, de la mode, ainsi que du goût et de la morphologie de la personne.</a:t>
              </a:r>
            </a:p>
            <a:p>
              <a:pPr algn="l" rtl="0">
                <a:defRPr sz="1000"/>
              </a:pPr>
              <a:endParaRPr lang="fr-FR" sz="1000" b="0" i="0" u="none" strike="noStrike" baseline="0%">
                <a:solidFill>
                  <a:srgbClr val="000000"/>
                </a:solidFill>
                <a:latin typeface="Tahoma" pitchFamily="2" charset="0"/>
                <a:ea typeface="Tahoma" pitchFamily="2" charset="0"/>
                <a:cs typeface="Tahoma" pitchFamily="2" charset="0"/>
              </a:endParaRPr>
            </a:p>
          </xdr:txBody>
        </xdr:sp>
        <xdr:clientData/>
      </xdr:twoCellAnchor>
    </mc:Fallback>
  </mc:AlternateContent>
  <mc:AlternateContent xmlns:mc="http://schemas.openxmlformats.org/markup-compatibility/2006">
    <mc:Choice xmlns:v="urn:schemas-microsoft-com:vml" Requires="v"/>
    <mc:Fallback>
      <xdr:twoCellAnchor editAs="absolute">
        <xdr:from>
          <xdr:col>13</xdr:col>
          <xdr:colOff>63500</xdr:colOff>
          <xdr:row>32</xdr:row>
          <xdr:rowOff>114300</xdr:rowOff>
        </xdr:from>
        <xdr:to>
          <xdr:col>19</xdr:col>
          <xdr:colOff>254000</xdr:colOff>
          <xdr:row>39</xdr:row>
          <xdr:rowOff>190500</xdr:rowOff>
        </xdr:to>
        <xdr:sp macro="" textlink="">
          <xdr:nvSpPr>
            <xdr:cNvPr id="1078" name="Comment 155" hidden="1">
              <a:extLst>
                <a:ext uri="{FF2B5EF4-FFF2-40B4-BE49-F238E27FC236}">
                  <a16:creationId xmlns:a16="http://schemas.microsoft.com/office/drawing/2014/main" id="{AADF2B3B-0442-8371-4029-A69667BCFF48}"/>
                </a:ext>
              </a:extLst>
            </xdr:cNvPr>
            <xdr:cNvSpPr txBox="1">
              <a:spLocks noChangeAspect="1" noChangeArrowheads="1"/>
            </xdr:cNvSpPr>
          </xdr:nvSpPr>
          <xdr:spPr bwMode="auto">
            <a:xfrm>
              <a:off x="6197600" y="6705600"/>
              <a:ext cx="3581400" cy="1498600"/>
            </a:xfrm>
            <a:prstGeom prst="rect">
              <a:avLst/>
            </a:prstGeom>
            <a:solidFill>
              <a:srgbClr xmlns:a14="http://schemas.microsoft.com/office/drawing/2010/main" val="FFFFE1" mc:Ignorable="a14" a14:legacySpreadsheetColorIndex="80"/>
            </a:solidFill>
            <a:ln w="9525">
              <a:solidFill>
                <a:srgbClr val="000000"/>
              </a:solidFill>
              <a:miter lim="800%"/>
              <a:headEnd/>
              <a:tailEnd/>
            </a:ln>
            <a:effectLst>
              <a:outerShdw dist="35921" dir="2700000" algn="ctr" rotWithShape="0">
                <a:srgbClr val="80808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fr-FR" sz="1000" b="0" i="0" u="none" strike="noStrike" baseline="0%">
                  <a:solidFill>
                    <a:srgbClr val="000000"/>
                  </a:solidFill>
                  <a:latin typeface="Tahoma" pitchFamily="2" charset="0"/>
                  <a:ea typeface="Tahoma" pitchFamily="2" charset="0"/>
                  <a:cs typeface="Tahoma" pitchFamily="2" charset="0"/>
                </a:rPr>
                <a:t>L'assistant ou l'assistante en pharmacie secondent le pharmacien ou la pharmacienne dans le service et le conseil à la clientèle, gèrent le stock de marchandises (produits pharmaceutiques, diététiques, cosmétiques, d'hygiène et de parfumerie), participent au travail de laboratoire et accomplissent des tâches administratives. Intermédiaires pharmaceutiques, conseillers et vendeurs, ils contribuent à la bonne exécution des travaux à l'avant comme à l'arrière de l'officine.</a:t>
              </a:r>
              <a:endParaRPr lang="fr-FR" sz="800" b="1" i="0" u="none" strike="noStrike" baseline="0%">
                <a:solidFill>
                  <a:srgbClr val="000000"/>
                </a:solidFill>
                <a:latin typeface="Tahoma" pitchFamily="2" charset="0"/>
                <a:ea typeface="Tahoma" pitchFamily="2" charset="0"/>
                <a:cs typeface="Tahoma" pitchFamily="2" charset="0"/>
              </a:endParaRPr>
            </a:p>
            <a:p>
              <a:pPr algn="l" rtl="0">
                <a:defRPr sz="1000"/>
              </a:pPr>
              <a:r>
                <a:rPr lang="fr-FR" sz="800" b="1" i="0" u="none" strike="noStrike" baseline="0%">
                  <a:solidFill>
                    <a:srgbClr val="000000"/>
                  </a:solidFill>
                  <a:latin typeface="Tahoma" pitchFamily="2" charset="0"/>
                  <a:ea typeface="Tahoma" pitchFamily="2" charset="0"/>
                  <a:cs typeface="Tahoma" pitchFamily="2" charset="0"/>
                </a:rPr>
                <a:t> </a:t>
              </a: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xdr:txBody>
        </xdr:sp>
        <xdr:clientData/>
      </xdr:twoCellAnchor>
    </mc:Fallback>
  </mc:AlternateContent>
  <mc:AlternateContent xmlns:mc="http://schemas.openxmlformats.org/markup-compatibility/2006">
    <mc:Choice xmlns:v="urn:schemas-microsoft-com:vml" Requires="v"/>
    <mc:Fallback>
      <xdr:twoCellAnchor editAs="absolute">
        <xdr:from>
          <xdr:col>8</xdr:col>
          <xdr:colOff>139700</xdr:colOff>
          <xdr:row>37</xdr:row>
          <xdr:rowOff>101600</xdr:rowOff>
        </xdr:from>
        <xdr:to>
          <xdr:col>15</xdr:col>
          <xdr:colOff>25400</xdr:colOff>
          <xdr:row>44</xdr:row>
          <xdr:rowOff>152400</xdr:rowOff>
        </xdr:to>
        <xdr:sp macro="" textlink="">
          <xdr:nvSpPr>
            <xdr:cNvPr id="1079" name="Comment 152" hidden="1">
              <a:extLst>
                <a:ext uri="{FF2B5EF4-FFF2-40B4-BE49-F238E27FC236}">
                  <a16:creationId xmlns:a16="http://schemas.microsoft.com/office/drawing/2014/main" id="{845EC489-61BA-D45C-278C-1316CE815488}"/>
                </a:ext>
              </a:extLst>
            </xdr:cNvPr>
            <xdr:cNvSpPr txBox="1">
              <a:spLocks noChangeArrowheads="1"/>
            </xdr:cNvSpPr>
          </xdr:nvSpPr>
          <xdr:spPr bwMode="auto">
            <a:xfrm>
              <a:off x="3860800" y="7708900"/>
              <a:ext cx="3263900" cy="1358900"/>
            </a:xfrm>
            <a:prstGeom prst="rect">
              <a:avLst/>
            </a:prstGeom>
            <a:solidFill>
              <a:srgbClr xmlns:a14="http://schemas.microsoft.com/office/drawing/2010/main" val="FFFFE1" mc:Ignorable="a14" a14:legacySpreadsheetColorIndex="80"/>
            </a:solidFill>
            <a:ln w="9525">
              <a:solidFill>
                <a:srgbClr val="000000"/>
              </a:solidFill>
              <a:miter lim="800%"/>
              <a:headEnd/>
              <a:tailEnd/>
            </a:ln>
            <a:effectLst>
              <a:outerShdw dist="35921" dir="2700000" algn="ctr" rotWithShape="0">
                <a:srgbClr val="80808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fr-FR" sz="1000" b="0" i="0" u="none" strike="noStrike" baseline="0%">
                  <a:solidFill>
                    <a:srgbClr val="000000"/>
                  </a:solidFill>
                  <a:latin typeface="Tahoma" pitchFamily="2" charset="0"/>
                  <a:ea typeface="Tahoma" pitchFamily="2" charset="0"/>
                  <a:cs typeface="Tahoma" pitchFamily="2" charset="0"/>
                </a:rPr>
                <a:t>Le ou la fleuriste traitent, entretiennent et arrangent des fleurs coupées et des plantes. Ils créent et réalisent des compositions florales en utilisant des matières végétales ou artificielles mêlées parfois d'accessoires. Ils conseillent la clientèle et vendent toutes sortes de bouquets, gerbes, couronnes, décorations et plantes pour l'aménagement d'espaces intérieurs ou extérieurs.</a:t>
              </a: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xdr:txBody>
        </xdr:sp>
        <xdr:clientData/>
      </xdr:twoCellAnchor>
    </mc:Fallback>
  </mc:AlternateContent>
  <mc:AlternateContent xmlns:mc="http://schemas.openxmlformats.org/markup-compatibility/2006">
    <mc:Choice xmlns:v="urn:schemas-microsoft-com:vml" Requires="v"/>
    <mc:Fallback>
      <xdr:twoCellAnchor editAs="absolute">
        <xdr:from>
          <xdr:col>13</xdr:col>
          <xdr:colOff>63500</xdr:colOff>
          <xdr:row>33</xdr:row>
          <xdr:rowOff>76200</xdr:rowOff>
        </xdr:from>
        <xdr:to>
          <xdr:col>18</xdr:col>
          <xdr:colOff>444500</xdr:colOff>
          <xdr:row>43</xdr:row>
          <xdr:rowOff>38100</xdr:rowOff>
        </xdr:to>
        <xdr:sp macro="" textlink="">
          <xdr:nvSpPr>
            <xdr:cNvPr id="1080" name="Comment 156" hidden="1">
              <a:extLst>
                <a:ext uri="{FF2B5EF4-FFF2-40B4-BE49-F238E27FC236}">
                  <a16:creationId xmlns:a16="http://schemas.microsoft.com/office/drawing/2014/main" id="{3E5A7E32-F0F4-3FE6-CE0B-23B623FEC6FB}"/>
                </a:ext>
              </a:extLst>
            </xdr:cNvPr>
            <xdr:cNvSpPr txBox="1">
              <a:spLocks noChangeArrowheads="1"/>
            </xdr:cNvSpPr>
          </xdr:nvSpPr>
          <xdr:spPr bwMode="auto">
            <a:xfrm>
              <a:off x="6197600" y="6870700"/>
              <a:ext cx="3213100" cy="1879600"/>
            </a:xfrm>
            <a:prstGeom prst="rect">
              <a:avLst/>
            </a:prstGeom>
            <a:solidFill>
              <a:srgbClr xmlns:a14="http://schemas.microsoft.com/office/drawing/2010/main" val="FFFFE1" mc:Ignorable="a14" a14:legacySpreadsheetColorIndex="80"/>
            </a:solidFill>
            <a:ln w="9525">
              <a:solidFill>
                <a:srgbClr val="000000"/>
              </a:solidFill>
              <a:miter lim="800%"/>
              <a:headEnd/>
              <a:tailEnd/>
            </a:ln>
            <a:effectLst>
              <a:outerShdw dist="35921" dir="2700000" algn="ctr" rotWithShape="0">
                <a:srgbClr val="80808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fr-FR" sz="1000" b="0" i="0" u="none" strike="noStrike" baseline="0%">
                  <a:solidFill>
                    <a:srgbClr val="000000"/>
                  </a:solidFill>
                  <a:latin typeface="Tahoma" pitchFamily="2" charset="0"/>
                  <a:ea typeface="Tahoma" pitchFamily="2" charset="0"/>
                  <a:cs typeface="Tahoma" pitchFamily="2" charset="0"/>
                </a:rPr>
                <a:t>Le ou la guide de montagne accompagnent des clients dans des excursions ou des ascensions en montagne: alpinisme, ski et héliski hors des pistes balisées, randonnée et trekking, escalades, cascade de glace, canyoning, raquettes à neige, etc. Responsables de la préparation et du déroulement de la sortie, ils transmettent à leurs clients, individuels ou en groupe, une expérience intense de la montagne et de la nature, en tenant compte de tous les aspects liés à la sécurité.</a:t>
              </a: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xdr:txBody>
        </xdr:sp>
        <xdr:clientData/>
      </xdr:twoCellAnchor>
    </mc:Fallback>
  </mc:AlternateContent>
  <mc:AlternateContent xmlns:mc="http://schemas.openxmlformats.org/markup-compatibility/2006">
    <mc:Choice xmlns:v="urn:schemas-microsoft-com:vml" Requires="v"/>
    <mc:Fallback>
      <xdr:twoCellAnchor editAs="absolute">
        <xdr:from>
          <xdr:col>8</xdr:col>
          <xdr:colOff>139700</xdr:colOff>
          <xdr:row>38</xdr:row>
          <xdr:rowOff>101600</xdr:rowOff>
        </xdr:from>
        <xdr:to>
          <xdr:col>16</xdr:col>
          <xdr:colOff>368300</xdr:colOff>
          <xdr:row>48</xdr:row>
          <xdr:rowOff>25400</xdr:rowOff>
        </xdr:to>
        <xdr:sp macro="" textlink="">
          <xdr:nvSpPr>
            <xdr:cNvPr id="1081" name="Comment 183" hidden="1">
              <a:extLst>
                <a:ext uri="{FF2B5EF4-FFF2-40B4-BE49-F238E27FC236}">
                  <a16:creationId xmlns:a16="http://schemas.microsoft.com/office/drawing/2014/main" id="{F975BF77-1A30-F2B6-A4F4-0DFF26E07FDD}"/>
                </a:ext>
              </a:extLst>
            </xdr:cNvPr>
            <xdr:cNvSpPr txBox="1">
              <a:spLocks noChangeArrowheads="1"/>
            </xdr:cNvSpPr>
          </xdr:nvSpPr>
          <xdr:spPr bwMode="auto">
            <a:xfrm>
              <a:off x="3860800" y="7912100"/>
              <a:ext cx="4089400" cy="1841500"/>
            </a:xfrm>
            <a:prstGeom prst="rect">
              <a:avLst/>
            </a:prstGeom>
            <a:solidFill>
              <a:srgbClr val="FFFFE1"/>
            </a:solidFill>
            <a:ln w="9525">
              <a:solidFill>
                <a:srgbClr val="000000"/>
              </a:solidFill>
              <a:miter lim="800%"/>
              <a:headEnd/>
              <a:tailEnd/>
            </a:ln>
            <a:effectLst>
              <a:outerShdw dist="35921" dir="2700000" algn="ctr" rotWithShape="0">
                <a:srgbClr val="80808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fr-FR" sz="1000" b="0" i="0" u="none" strike="noStrike" baseline="0%">
                  <a:solidFill>
                    <a:srgbClr val="000000"/>
                  </a:solidFill>
                  <a:latin typeface="Tahoma" pitchFamily="2" charset="0"/>
                  <a:ea typeface="Tahoma" pitchFamily="2" charset="0"/>
                  <a:cs typeface="Tahoma" pitchFamily="2" charset="0"/>
                </a:rPr>
                <a:t>Le ou la garde-faune (appelés dans certains cantons gardes-chasse) sont chargés de faire respecter les lois et les règlements sur la chasse, la faune et la flore. Spécialistes assermentés de la protection de la nature, ils luttent contre le braconnage et surveillent les dommages causés aux mammifères et aux oiseaux indigènes et migrateurs vivant à l'état sauvage. Ils recensent les populations animales d'une région et contrôlent le gibier péri ou abattu par la chasse.</a:t>
              </a:r>
            </a:p>
            <a:p>
              <a:pPr algn="l" rtl="0">
                <a:defRPr sz="1000"/>
              </a:pPr>
              <a:r>
                <a:rPr lang="fr-FR" sz="1000" b="0" i="0" u="none" strike="noStrike" baseline="0%">
                  <a:solidFill>
                    <a:srgbClr val="000000"/>
                  </a:solidFill>
                  <a:latin typeface="Tahoma" pitchFamily="2" charset="0"/>
                  <a:ea typeface="Tahoma" pitchFamily="2" charset="0"/>
                  <a:cs typeface="Tahoma" pitchFamily="2" charset="0"/>
                </a:rPr>
                <a:t>Les gardes-faune se situent donc à un carrefour entre la faune sauvage, l'être humain et l'environnement.</a:t>
              </a:r>
              <a:endParaRPr lang="fr-FR" sz="800" b="1"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1"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1"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1" i="0" u="none" strike="noStrike" baseline="0%">
                <a:solidFill>
                  <a:srgbClr val="000000"/>
                </a:solidFill>
                <a:latin typeface="Tahoma" pitchFamily="2" charset="0"/>
                <a:ea typeface="Tahoma" pitchFamily="2" charset="0"/>
                <a:cs typeface="Tahoma" pitchFamily="2" charset="0"/>
              </a:endParaRPr>
            </a:p>
          </xdr:txBody>
        </xdr:sp>
        <xdr:clientData/>
      </xdr:twoCellAnchor>
    </mc:Fallback>
  </mc:AlternateContent>
  <mc:AlternateContent xmlns:mc="http://schemas.openxmlformats.org/markup-compatibility/2006">
    <mc:Choice xmlns:v="urn:schemas-microsoft-com:vml" Requires="v"/>
    <mc:Fallback>
      <xdr:twoCellAnchor editAs="absolute">
        <xdr:from>
          <xdr:col>13</xdr:col>
          <xdr:colOff>63500</xdr:colOff>
          <xdr:row>33</xdr:row>
          <xdr:rowOff>165100</xdr:rowOff>
        </xdr:from>
        <xdr:to>
          <xdr:col>20</xdr:col>
          <xdr:colOff>177800</xdr:colOff>
          <xdr:row>40</xdr:row>
          <xdr:rowOff>63500</xdr:rowOff>
        </xdr:to>
        <xdr:sp macro="" textlink="">
          <xdr:nvSpPr>
            <xdr:cNvPr id="1082" name="Comment 157" hidden="1">
              <a:extLst>
                <a:ext uri="{FF2B5EF4-FFF2-40B4-BE49-F238E27FC236}">
                  <a16:creationId xmlns:a16="http://schemas.microsoft.com/office/drawing/2014/main" id="{5818050D-092B-1BD4-0C85-3B596B4DD2DF}"/>
                </a:ext>
              </a:extLst>
            </xdr:cNvPr>
            <xdr:cNvSpPr txBox="1">
              <a:spLocks noChangeArrowheads="1"/>
            </xdr:cNvSpPr>
          </xdr:nvSpPr>
          <xdr:spPr bwMode="auto">
            <a:xfrm>
              <a:off x="6197600" y="6959600"/>
              <a:ext cx="4000500" cy="1320800"/>
            </a:xfrm>
            <a:prstGeom prst="rect">
              <a:avLst/>
            </a:prstGeom>
            <a:solidFill>
              <a:srgbClr xmlns:a14="http://schemas.microsoft.com/office/drawing/2010/main" val="FFFFE1" mc:Ignorable="a14" a14:legacySpreadsheetColorIndex="80"/>
            </a:solidFill>
            <a:ln w="9525">
              <a:solidFill>
                <a:srgbClr val="000000"/>
              </a:solidFill>
              <a:miter lim="800%"/>
              <a:headEnd/>
              <a:tailEnd/>
            </a:ln>
            <a:effectLst>
              <a:outerShdw dist="35921" dir="2700000" algn="ctr" rotWithShape="0">
                <a:srgbClr val="80808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fr-FR" sz="1000" b="0" i="0" u="none" strike="noStrike" baseline="0%">
                  <a:solidFill>
                    <a:srgbClr val="000000"/>
                  </a:solidFill>
                  <a:latin typeface="Tahoma" pitchFamily="2" charset="0"/>
                  <a:ea typeface="Tahoma" pitchFamily="2" charset="0"/>
                  <a:cs typeface="Tahoma" pitchFamily="2" charset="0"/>
                </a:rPr>
                <a:t>La ou le spécialiste en hôtellerie nettoient les chambres, les halls et les salons de l'hôtel. Ils sont également chargés de travaux à la buanderie, au buffet, à l'économat et à l'office. Ils veillent à la création d'une atmosphère accueillante par la propreté de l'établissement, une préparation minutieuse des chambres d'hôtes et une décoration de bon goût.</a:t>
              </a:r>
              <a:endParaRPr lang="fr-FR" sz="800" b="1"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1"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xdr:txBody>
        </xdr:sp>
        <xdr:clientData/>
      </xdr:twoCellAnchor>
    </mc:Fallback>
  </mc:AlternateContent>
  <mc:AlternateContent xmlns:mc="http://schemas.openxmlformats.org/markup-compatibility/2006">
    <mc:Choice xmlns:v="urn:schemas-microsoft-com:vml" Requires="v"/>
    <mc:Fallback>
      <xdr:twoCellAnchor editAs="absolute">
        <xdr:from>
          <xdr:col>8</xdr:col>
          <xdr:colOff>139700</xdr:colOff>
          <xdr:row>39</xdr:row>
          <xdr:rowOff>101600</xdr:rowOff>
        </xdr:from>
        <xdr:to>
          <xdr:col>16</xdr:col>
          <xdr:colOff>584200</xdr:colOff>
          <xdr:row>47</xdr:row>
          <xdr:rowOff>88900</xdr:rowOff>
        </xdr:to>
        <xdr:sp macro="" textlink="">
          <xdr:nvSpPr>
            <xdr:cNvPr id="1083" name="Comment 184" hidden="1">
              <a:extLst>
                <a:ext uri="{FF2B5EF4-FFF2-40B4-BE49-F238E27FC236}">
                  <a16:creationId xmlns:a16="http://schemas.microsoft.com/office/drawing/2014/main" id="{35250359-586E-6DC4-75C3-256D6371266A}"/>
                </a:ext>
              </a:extLst>
            </xdr:cNvPr>
            <xdr:cNvSpPr txBox="1">
              <a:spLocks noChangeArrowheads="1"/>
            </xdr:cNvSpPr>
          </xdr:nvSpPr>
          <xdr:spPr bwMode="auto">
            <a:xfrm>
              <a:off x="3860800" y="8115300"/>
              <a:ext cx="4305300" cy="1498600"/>
            </a:xfrm>
            <a:prstGeom prst="rect">
              <a:avLst/>
            </a:prstGeom>
            <a:solidFill>
              <a:srgbClr val="FFFFE1"/>
            </a:solidFill>
            <a:ln w="9525">
              <a:solidFill>
                <a:srgbClr val="000000"/>
              </a:solidFill>
              <a:miter lim="800%"/>
              <a:headEnd/>
              <a:tailEnd/>
            </a:ln>
            <a:effectLst>
              <a:outerShdw dist="35921" dir="2700000" algn="ctr" rotWithShape="0">
                <a:srgbClr val="80808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fr-FR" sz="1000" b="0" i="0" u="none" strike="noStrike" baseline="0%">
                  <a:solidFill>
                    <a:srgbClr val="000000"/>
                  </a:solidFill>
                  <a:latin typeface="Arial" pitchFamily="2" charset="0"/>
                  <a:cs typeface="Arial" pitchFamily="2" charset="0"/>
                </a:rPr>
                <a:t>Le ou la technologue du lait transforment le lait en fromages (pâte dure, pâte molle, mozarella, etc.), sérés, boissons lactées, yogourts, desserts, beurre, et autres produits laitiers frais ou destinés à une plus longue conservation.  Afin de respecter des exigences d'hygiène très élevées et de mettre sur le marché des produits irréprochables, ils prélèvent chaque jour des échantillons et contrôlent leur qualité et leur conservabilité.</a:t>
              </a:r>
              <a:endParaRPr lang="fr-FR" sz="10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1000" b="0" i="0" u="none" strike="noStrike" baseline="0%">
                <a:solidFill>
                  <a:srgbClr val="000000"/>
                </a:solidFill>
                <a:latin typeface="Tahoma" pitchFamily="2" charset="0"/>
                <a:ea typeface="Tahoma" pitchFamily="2" charset="0"/>
                <a:cs typeface="Tahoma" pitchFamily="2" charset="0"/>
              </a:endParaRPr>
            </a:p>
            <a:p>
              <a:pPr algn="l" rtl="0">
                <a:defRPr sz="1000"/>
              </a:pPr>
              <a:r>
                <a:rPr lang="fr-FR" sz="1000" b="0" i="0" u="none" strike="noStrike" baseline="0%">
                  <a:solidFill>
                    <a:srgbClr val="000000"/>
                  </a:solidFill>
                  <a:latin typeface="Tahoma" pitchFamily="2" charset="0"/>
                  <a:ea typeface="Tahoma" pitchFamily="2" charset="0"/>
                  <a:cs typeface="Tahoma" pitchFamily="2" charset="0"/>
                </a:rPr>
                <a:t> </a:t>
              </a:r>
            </a:p>
            <a:p>
              <a:pPr algn="l" rtl="0">
                <a:defRPr sz="1000"/>
              </a:pPr>
              <a:endParaRPr lang="fr-FR" sz="10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xdr:txBody>
        </xdr:sp>
        <xdr:clientData/>
      </xdr:twoCellAnchor>
    </mc:Fallback>
  </mc:AlternateContent>
  <mc:AlternateContent xmlns:mc="http://schemas.openxmlformats.org/markup-compatibility/2006">
    <mc:Choice xmlns:v="urn:schemas-microsoft-com:vml" Requires="v"/>
    <mc:Fallback>
      <xdr:twoCellAnchor editAs="absolute">
        <xdr:from>
          <xdr:col>13</xdr:col>
          <xdr:colOff>304800</xdr:colOff>
          <xdr:row>35</xdr:row>
          <xdr:rowOff>0</xdr:rowOff>
        </xdr:from>
        <xdr:to>
          <xdr:col>19</xdr:col>
          <xdr:colOff>101600</xdr:colOff>
          <xdr:row>39</xdr:row>
          <xdr:rowOff>177800</xdr:rowOff>
        </xdr:to>
        <xdr:sp macro="" textlink="">
          <xdr:nvSpPr>
            <xdr:cNvPr id="1084" name="Comment 193" hidden="1">
              <a:extLst>
                <a:ext uri="{FF2B5EF4-FFF2-40B4-BE49-F238E27FC236}">
                  <a16:creationId xmlns:a16="http://schemas.microsoft.com/office/drawing/2014/main" id="{01EAF7CC-9165-B6C6-CD51-0059E5F31B0D}"/>
                </a:ext>
              </a:extLst>
            </xdr:cNvPr>
            <xdr:cNvSpPr txBox="1">
              <a:spLocks noChangeArrowheads="1"/>
            </xdr:cNvSpPr>
          </xdr:nvSpPr>
          <xdr:spPr bwMode="auto">
            <a:xfrm>
              <a:off x="6438900" y="7200900"/>
              <a:ext cx="3187700" cy="990600"/>
            </a:xfrm>
            <a:prstGeom prst="rect">
              <a:avLst/>
            </a:prstGeom>
            <a:solidFill>
              <a:srgbClr val="FFFFE1"/>
            </a:solidFill>
            <a:ln w="9525">
              <a:solidFill>
                <a:srgbClr val="000000"/>
              </a:solidFill>
              <a:miter lim="800%"/>
              <a:headEnd/>
              <a:tailEnd/>
            </a:ln>
            <a:effectLst>
              <a:outerShdw dist="35921" dir="2700000" algn="ctr" rotWithShape="0">
                <a:srgbClr val="80808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fr-FR" sz="1000" b="0" i="0" u="none" strike="noStrike" baseline="0%">
                  <a:solidFill>
                    <a:srgbClr val="000000"/>
                  </a:solidFill>
                  <a:latin typeface="Tahoma" pitchFamily="2" charset="0"/>
                  <a:ea typeface="Tahoma" pitchFamily="2" charset="0"/>
                  <a:cs typeface="Tahoma" pitchFamily="2" charset="0"/>
                </a:rPr>
                <a:t>Le comédien ou la comédienne, appelés aussi acteur ou actrice, interprètent des rôles, jouent des personnages imaginés par un écrivain ou une écrivaine et adaptés au cinéma ou au théâtre par un metteur ou une metteuse en scène.</a:t>
              </a:r>
            </a:p>
            <a:p>
              <a:pPr algn="l" rtl="0">
                <a:defRPr sz="1000"/>
              </a:pPr>
              <a:endParaRPr lang="fr-FR" sz="10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xdr:txBody>
        </xdr:sp>
        <xdr:clientData/>
      </xdr:twoCellAnchor>
    </mc:Fallback>
  </mc:AlternateContent>
  <mc:AlternateContent xmlns:mc="http://schemas.openxmlformats.org/markup-compatibility/2006">
    <mc:Choice xmlns:v="urn:schemas-microsoft-com:vml" Requires="v"/>
    <mc:Fallback>
      <xdr:twoCellAnchor editAs="absolute">
        <xdr:from>
          <xdr:col>2</xdr:col>
          <xdr:colOff>139700</xdr:colOff>
          <xdr:row>42</xdr:row>
          <xdr:rowOff>114300</xdr:rowOff>
        </xdr:from>
        <xdr:to>
          <xdr:col>10</xdr:col>
          <xdr:colOff>228600</xdr:colOff>
          <xdr:row>49</xdr:row>
          <xdr:rowOff>38100</xdr:rowOff>
        </xdr:to>
        <xdr:sp macro="" textlink="">
          <xdr:nvSpPr>
            <xdr:cNvPr id="1085" name="Comment 158" hidden="1">
              <a:extLst>
                <a:ext uri="{FF2B5EF4-FFF2-40B4-BE49-F238E27FC236}">
                  <a16:creationId xmlns:a16="http://schemas.microsoft.com/office/drawing/2014/main" id="{D6CCBBCB-C696-4863-1504-29CA4B657FD4}"/>
                </a:ext>
              </a:extLst>
            </xdr:cNvPr>
            <xdr:cNvSpPr txBox="1">
              <a:spLocks noChangeArrowheads="1"/>
            </xdr:cNvSpPr>
          </xdr:nvSpPr>
          <xdr:spPr bwMode="auto">
            <a:xfrm>
              <a:off x="1270000" y="8610600"/>
              <a:ext cx="3644900" cy="1358900"/>
            </a:xfrm>
            <a:prstGeom prst="rect">
              <a:avLst/>
            </a:prstGeom>
            <a:solidFill>
              <a:srgbClr xmlns:a14="http://schemas.microsoft.com/office/drawing/2010/main" val="FFFFE1" mc:Ignorable="a14" a14:legacySpreadsheetColorIndex="80"/>
            </a:solidFill>
            <a:ln w="9525">
              <a:solidFill>
                <a:srgbClr val="000000"/>
              </a:solidFill>
              <a:miter lim="800%"/>
              <a:headEnd/>
              <a:tailEnd/>
            </a:ln>
            <a:effectLst>
              <a:outerShdw dist="35921" dir="2700000" algn="ctr" rotWithShape="0">
                <a:srgbClr val="80808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fr-FR" sz="1000" b="0" i="0" u="none" strike="noStrike" baseline="0%">
                  <a:solidFill>
                    <a:srgbClr val="000000"/>
                  </a:solidFill>
                  <a:latin typeface="Tahoma" pitchFamily="2" charset="0"/>
                  <a:ea typeface="Tahoma" pitchFamily="2" charset="0"/>
                  <a:cs typeface="Tahoma" pitchFamily="2" charset="0"/>
                </a:rPr>
                <a:t>L'ingénieur ou l'ingénieure en chimie développent des méthodes et des équipements, conçoivent les installations industrielles pour la fabrication de nouveaux produits chimiques ou pharmaceutiques. Leur objectif est de trouver le meilleur procédé de production susceptible d'assurer la sécurité du personnel, de protéger l'environnement, d'économiser des matières premières et de diminuer la quantité de déchets.</a:t>
              </a:r>
            </a:p>
            <a:p>
              <a:pPr algn="l" rtl="0">
                <a:defRPr sz="1000"/>
              </a:pPr>
              <a:endParaRPr lang="fr-FR" sz="10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1000" b="0" i="0" u="none" strike="noStrike" baseline="0%">
                <a:solidFill>
                  <a:srgbClr val="000000"/>
                </a:solidFill>
                <a:latin typeface="Tahoma" pitchFamily="2" charset="0"/>
                <a:ea typeface="Tahoma" pitchFamily="2" charset="0"/>
                <a:cs typeface="Tahoma" pitchFamily="2" charset="0"/>
              </a:endParaRPr>
            </a:p>
          </xdr:txBody>
        </xdr:sp>
        <xdr:clientData/>
      </xdr:twoCellAnchor>
    </mc:Fallback>
  </mc:AlternateContent>
  <mc:AlternateContent xmlns:mc="http://schemas.openxmlformats.org/markup-compatibility/2006">
    <mc:Choice xmlns:v="urn:schemas-microsoft-com:vml" Requires="v"/>
    <mc:Fallback>
      <xdr:twoCellAnchor editAs="absolute">
        <xdr:from>
          <xdr:col>12</xdr:col>
          <xdr:colOff>139700</xdr:colOff>
          <xdr:row>42</xdr:row>
          <xdr:rowOff>114300</xdr:rowOff>
        </xdr:from>
        <xdr:to>
          <xdr:col>19</xdr:col>
          <xdr:colOff>292100</xdr:colOff>
          <xdr:row>52</xdr:row>
          <xdr:rowOff>76200</xdr:rowOff>
        </xdr:to>
        <xdr:sp macro="" textlink="">
          <xdr:nvSpPr>
            <xdr:cNvPr id="1086" name="Comment 204" hidden="1">
              <a:extLst>
                <a:ext uri="{FF2B5EF4-FFF2-40B4-BE49-F238E27FC236}">
                  <a16:creationId xmlns:a16="http://schemas.microsoft.com/office/drawing/2014/main" id="{ACF2C609-AEAE-79F6-9A3D-1C9C8EA14869}"/>
                </a:ext>
              </a:extLst>
            </xdr:cNvPr>
            <xdr:cNvSpPr txBox="1">
              <a:spLocks noChangeArrowheads="1"/>
            </xdr:cNvSpPr>
          </xdr:nvSpPr>
          <xdr:spPr bwMode="auto">
            <a:xfrm>
              <a:off x="5791200" y="8610600"/>
              <a:ext cx="4025900" cy="2006600"/>
            </a:xfrm>
            <a:prstGeom prst="rect">
              <a:avLst/>
            </a:prstGeom>
            <a:solidFill>
              <a:srgbClr val="FFFFE1"/>
            </a:solidFill>
            <a:ln w="9525">
              <a:solidFill>
                <a:srgbClr val="000000"/>
              </a:solidFill>
              <a:miter lim="800%"/>
              <a:headEnd/>
              <a:tailEnd/>
            </a:ln>
            <a:effectLst>
              <a:outerShdw dist="35921" dir="2700000" algn="ctr" rotWithShape="0">
                <a:srgbClr val="80808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fr-FR" sz="1000" b="0" i="0" u="none" strike="noStrike" baseline="0%">
                  <a:solidFill>
                    <a:srgbClr val="000000"/>
                  </a:solidFill>
                  <a:latin typeface="Tahoma" pitchFamily="2" charset="0"/>
                  <a:ea typeface="Tahoma" pitchFamily="2" charset="0"/>
                  <a:cs typeface="Tahoma" pitchFamily="2" charset="0"/>
                </a:rPr>
                <a:t>Le sapeur-pompier professionnel ou la sapeuse-pompière professionnelle interviennent en cas d'incendies, d'inondations, de pollution, d'accidents chimiques, de désincarcérations, de sauvetages de victimes et d'animaux et de tout incident technique aux effets paniquants (pannes d'ascenseurs, etc.). Dans toutes leurs interventions, ils apportent aide et réconfort aux personnes sinistrées, leur prodiguent les soins d'urgence et organisent les premiers secours. Ils assurent également un service de garde lors de réunions publiques (manifestations, meetings, concerts, etc.) et participent à la maintenance et aux réparations des véhicules, des engins et du matériel utilisés.</a:t>
              </a: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xdr:txBody>
        </xdr:sp>
        <xdr:clientData/>
      </xdr:twoCellAnchor>
    </mc:Fallback>
  </mc:AlternateContent>
  <mc:AlternateContent xmlns:mc="http://schemas.openxmlformats.org/markup-compatibility/2006">
    <mc:Choice xmlns:v="urn:schemas-microsoft-com:vml" Requires="v"/>
    <mc:Fallback>
      <xdr:twoCellAnchor editAs="absolute">
        <xdr:from>
          <xdr:col>6</xdr:col>
          <xdr:colOff>215900</xdr:colOff>
          <xdr:row>37</xdr:row>
          <xdr:rowOff>177800</xdr:rowOff>
        </xdr:from>
        <xdr:to>
          <xdr:col>14</xdr:col>
          <xdr:colOff>406400</xdr:colOff>
          <xdr:row>45</xdr:row>
          <xdr:rowOff>25400</xdr:rowOff>
        </xdr:to>
        <xdr:sp macro="" textlink="">
          <xdr:nvSpPr>
            <xdr:cNvPr id="1087" name="Comment 194" hidden="1">
              <a:extLst>
                <a:ext uri="{FF2B5EF4-FFF2-40B4-BE49-F238E27FC236}">
                  <a16:creationId xmlns:a16="http://schemas.microsoft.com/office/drawing/2014/main" id="{B94B1767-BA05-0DF7-F769-B54131B363F7}"/>
                </a:ext>
              </a:extLst>
            </xdr:cNvPr>
            <xdr:cNvSpPr txBox="1">
              <a:spLocks noChangeArrowheads="1"/>
            </xdr:cNvSpPr>
          </xdr:nvSpPr>
          <xdr:spPr bwMode="auto">
            <a:xfrm>
              <a:off x="2971800" y="7785100"/>
              <a:ext cx="4051300" cy="1358900"/>
            </a:xfrm>
            <a:prstGeom prst="rect">
              <a:avLst/>
            </a:prstGeom>
            <a:solidFill>
              <a:srgbClr val="FFFFE1"/>
            </a:solidFill>
            <a:ln w="9525">
              <a:solidFill>
                <a:srgbClr val="000000"/>
              </a:solidFill>
              <a:miter lim="800%"/>
              <a:headEnd/>
              <a:tailEnd/>
            </a:ln>
            <a:effectLst>
              <a:outerShdw dist="35921" dir="2700000" algn="ctr" rotWithShape="0">
                <a:srgbClr val="80808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fr-FR" sz="1000" b="0" i="0" u="none" strike="noStrike" baseline="0%">
                  <a:solidFill>
                    <a:srgbClr val="000000"/>
                  </a:solidFill>
                  <a:latin typeface="Tahoma" pitchFamily="2" charset="0"/>
                  <a:ea typeface="Tahoma" pitchFamily="2" charset="0"/>
                  <a:cs typeface="Tahoma" pitchFamily="2" charset="0"/>
                </a:rPr>
                <a:t>Le ou la notaire sont des officiers publics qui établissent des documents officiels (contrats de mariage, pactes de succession, créations de société, achats et ventes immobiliers, etc.) et garantissent leur authenticité. Ils conseillent et assistent leurs clients de manière impartiale et les aident à harmoniser leurs intérêts avec ceux des autres parties afin de prévenir d'éventuels conflits et recours ultérieurs à la justice.</a:t>
              </a: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xdr:txBody>
        </xdr:sp>
        <xdr:clientData/>
      </xdr:twoCellAnchor>
    </mc:Fallback>
  </mc:AlternateContent>
  <mc:AlternateContent xmlns:mc="http://schemas.openxmlformats.org/markup-compatibility/2006">
    <mc:Choice xmlns:v="urn:schemas-microsoft-com:vml" Requires="v"/>
    <mc:Fallback>
      <xdr:twoCellAnchor editAs="absolute">
        <xdr:from>
          <xdr:col>13</xdr:col>
          <xdr:colOff>304800</xdr:colOff>
          <xdr:row>38</xdr:row>
          <xdr:rowOff>50800</xdr:rowOff>
        </xdr:from>
        <xdr:to>
          <xdr:col>19</xdr:col>
          <xdr:colOff>139700</xdr:colOff>
          <xdr:row>45</xdr:row>
          <xdr:rowOff>25400</xdr:rowOff>
        </xdr:to>
        <xdr:sp macro="" textlink="">
          <xdr:nvSpPr>
            <xdr:cNvPr id="1088" name="Comment 207" hidden="1">
              <a:extLst>
                <a:ext uri="{FF2B5EF4-FFF2-40B4-BE49-F238E27FC236}">
                  <a16:creationId xmlns:a16="http://schemas.microsoft.com/office/drawing/2014/main" id="{F42A77C5-81FD-A5FC-1C23-DCB37659238A}"/>
                </a:ext>
              </a:extLst>
            </xdr:cNvPr>
            <xdr:cNvSpPr txBox="1">
              <a:spLocks noChangeArrowheads="1"/>
            </xdr:cNvSpPr>
          </xdr:nvSpPr>
          <xdr:spPr bwMode="auto">
            <a:xfrm>
              <a:off x="6438900" y="7861300"/>
              <a:ext cx="3225800" cy="1282700"/>
            </a:xfrm>
            <a:prstGeom prst="rect">
              <a:avLst/>
            </a:prstGeom>
            <a:solidFill>
              <a:srgbClr val="FFFFE1"/>
            </a:solidFill>
            <a:ln w="9525">
              <a:solidFill>
                <a:srgbClr val="000000"/>
              </a:solidFill>
              <a:miter lim="800%"/>
              <a:headEnd/>
              <a:tailEnd/>
            </a:ln>
            <a:effectLst>
              <a:outerShdw dist="35921" dir="2700000" algn="ctr" rotWithShape="0">
                <a:srgbClr val="80808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fr-FR" sz="1000" b="0" i="0" u="none" strike="noStrike" baseline="0%">
                  <a:solidFill>
                    <a:srgbClr val="000000"/>
                  </a:solidFill>
                  <a:latin typeface="Tahoma" pitchFamily="2" charset="0"/>
                  <a:ea typeface="Tahoma" pitchFamily="2" charset="0"/>
                  <a:cs typeface="Tahoma" pitchFamily="2" charset="0"/>
                </a:rPr>
                <a:t>L'expert-comptable ou l'experte-comptable vérifient les comptes des entreprises qui les mandatent ou qui les emploient. Ils conseillent les directions dans l'organisation de la comptabilité et la gestion de l'entreprise, les aident dans la recherche de solutions aux problèmes financiers et fiscaux.</a:t>
              </a: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xdr:txBody>
        </xdr:sp>
        <xdr:clientData/>
      </xdr:twoCellAnchor>
    </mc:Fallback>
  </mc:AlternateContent>
  <mc:AlternateContent xmlns:mc="http://schemas.openxmlformats.org/markup-compatibility/2006">
    <mc:Choice xmlns:v="urn:schemas-microsoft-com:vml" Requires="v"/>
    <mc:Fallback>
      <xdr:twoCellAnchor editAs="absolute">
        <xdr:from>
          <xdr:col>6</xdr:col>
          <xdr:colOff>215900</xdr:colOff>
          <xdr:row>39</xdr:row>
          <xdr:rowOff>101600</xdr:rowOff>
        </xdr:from>
        <xdr:to>
          <xdr:col>13</xdr:col>
          <xdr:colOff>254000</xdr:colOff>
          <xdr:row>48</xdr:row>
          <xdr:rowOff>12700</xdr:rowOff>
        </xdr:to>
        <xdr:sp macro="" textlink="">
          <xdr:nvSpPr>
            <xdr:cNvPr id="1089" name="Comment 159" hidden="1">
              <a:extLst>
                <a:ext uri="{FF2B5EF4-FFF2-40B4-BE49-F238E27FC236}">
                  <a16:creationId xmlns:a16="http://schemas.microsoft.com/office/drawing/2014/main" id="{A43248A6-D13F-CACD-C82D-D0BC86D2156C}"/>
                </a:ext>
              </a:extLst>
            </xdr:cNvPr>
            <xdr:cNvSpPr txBox="1">
              <a:spLocks noChangeArrowheads="1"/>
            </xdr:cNvSpPr>
          </xdr:nvSpPr>
          <xdr:spPr bwMode="auto">
            <a:xfrm>
              <a:off x="2971800" y="8115300"/>
              <a:ext cx="3416300" cy="1625600"/>
            </a:xfrm>
            <a:prstGeom prst="rect">
              <a:avLst/>
            </a:prstGeom>
            <a:solidFill>
              <a:srgbClr xmlns:a14="http://schemas.microsoft.com/office/drawing/2010/main" val="FFFFE1" mc:Ignorable="a14" a14:legacySpreadsheetColorIndex="80"/>
            </a:solidFill>
            <a:ln w="9525">
              <a:solidFill>
                <a:srgbClr val="000000"/>
              </a:solidFill>
              <a:miter lim="800%"/>
              <a:headEnd/>
              <a:tailEnd/>
            </a:ln>
            <a:effectLst>
              <a:outerShdw dist="35921" dir="2700000" algn="ctr" rotWithShape="0">
                <a:srgbClr val="80808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fr-FR" sz="1000" b="0" i="0" u="none" strike="noStrike" baseline="0%">
                  <a:solidFill>
                    <a:srgbClr val="000000"/>
                  </a:solidFill>
                  <a:latin typeface="Tahoma" pitchFamily="2" charset="0"/>
                  <a:ea typeface="Tahoma" pitchFamily="2" charset="0"/>
                  <a:cs typeface="Tahoma" pitchFamily="2" charset="0"/>
                </a:rPr>
                <a:t>Le ou la spécialiste en assurance travaillent dans des compagnies qui assurent soit des personnes (vie, accidents, responsabilité civile (RC), protection juridique...), soit des choses (incendie, patrimoine mobilier ou immobilier...). S'ils sont affectés au service interne, ils gèrent les dossiers des assurés. Au service externe, ils cherchent de nouveaux clients, conseillent et entretiennent un suivi avec la clientèle existante.</a:t>
              </a:r>
            </a:p>
          </xdr:txBody>
        </xdr:sp>
        <xdr:clientData/>
      </xdr:twoCellAnchor>
    </mc:Fallback>
  </mc:AlternateContent>
  <mc:AlternateContent xmlns:mc="http://schemas.openxmlformats.org/markup-compatibility/2006">
    <mc:Choice xmlns:v="urn:schemas-microsoft-com:vml" Requires="v"/>
    <mc:Fallback>
      <xdr:twoCellAnchor editAs="absolute">
        <xdr:from>
          <xdr:col>13</xdr:col>
          <xdr:colOff>304800</xdr:colOff>
          <xdr:row>39</xdr:row>
          <xdr:rowOff>12700</xdr:rowOff>
        </xdr:from>
        <xdr:to>
          <xdr:col>19</xdr:col>
          <xdr:colOff>254000</xdr:colOff>
          <xdr:row>47</xdr:row>
          <xdr:rowOff>139700</xdr:rowOff>
        </xdr:to>
        <xdr:sp macro="" textlink="">
          <xdr:nvSpPr>
            <xdr:cNvPr id="1090" name="Comment 208" hidden="1">
              <a:extLst>
                <a:ext uri="{FF2B5EF4-FFF2-40B4-BE49-F238E27FC236}">
                  <a16:creationId xmlns:a16="http://schemas.microsoft.com/office/drawing/2014/main" id="{A0FD4BDC-B644-5550-4A83-CBD04783055B}"/>
                </a:ext>
              </a:extLst>
            </xdr:cNvPr>
            <xdr:cNvSpPr txBox="1">
              <a:spLocks noChangeArrowheads="1"/>
            </xdr:cNvSpPr>
          </xdr:nvSpPr>
          <xdr:spPr bwMode="auto">
            <a:xfrm>
              <a:off x="6438900" y="8026400"/>
              <a:ext cx="3340100" cy="1638300"/>
            </a:xfrm>
            <a:prstGeom prst="rect">
              <a:avLst/>
            </a:prstGeom>
            <a:solidFill>
              <a:srgbClr val="FFFFE1"/>
            </a:solidFill>
            <a:ln w="9525">
              <a:solidFill>
                <a:srgbClr val="000000"/>
              </a:solidFill>
              <a:miter lim="800%"/>
              <a:headEnd/>
              <a:tailEnd/>
            </a:ln>
            <a:effectLst>
              <a:outerShdw dist="35921" dir="2700000" algn="ctr" rotWithShape="0">
                <a:srgbClr val="80808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fr-FR" sz="1000" b="0" i="0" u="none" strike="noStrike" baseline="0%">
                  <a:solidFill>
                    <a:srgbClr val="000000"/>
                  </a:solidFill>
                  <a:latin typeface="Tahoma" pitchFamily="2" charset="0"/>
                  <a:ea typeface="Tahoma" pitchFamily="2" charset="0"/>
                  <a:cs typeface="Tahoma" pitchFamily="2" charset="0"/>
                </a:rPr>
                <a:t>L'électricien ou l'électricienne de montage installent et entretiennent des réseaux électriques à l'intérieur des logements, des bâtiments industriels, administratifs ou commerciaux. A partir de plans établis par le bureau technique, ils réalisent des installations simples: éclairage, alimentation électrique pour cuisinière, chauffage, frigo, transformateur, pompe à chaleur, ventilation, etc. Ils installent également des systèmes de sécurité et signalisation.</a:t>
              </a: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xdr:txBody>
        </xdr:sp>
        <xdr:clientData/>
      </xdr:twoCellAnchor>
    </mc:Fallback>
  </mc:AlternateContent>
  <mc:AlternateContent xmlns:mc="http://schemas.openxmlformats.org/markup-compatibility/2006">
    <mc:Choice xmlns:v="urn:schemas-microsoft-com:vml" Requires="v"/>
    <mc:Fallback>
      <xdr:twoCellAnchor editAs="absolute">
        <xdr:from>
          <xdr:col>6</xdr:col>
          <xdr:colOff>215900</xdr:colOff>
          <xdr:row>39</xdr:row>
          <xdr:rowOff>177800</xdr:rowOff>
        </xdr:from>
        <xdr:to>
          <xdr:col>14</xdr:col>
          <xdr:colOff>342900</xdr:colOff>
          <xdr:row>48</xdr:row>
          <xdr:rowOff>63500</xdr:rowOff>
        </xdr:to>
        <xdr:sp macro="" textlink="">
          <xdr:nvSpPr>
            <xdr:cNvPr id="1091" name="Comment 195" hidden="1">
              <a:extLst>
                <a:ext uri="{FF2B5EF4-FFF2-40B4-BE49-F238E27FC236}">
                  <a16:creationId xmlns:a16="http://schemas.microsoft.com/office/drawing/2014/main" id="{ADD74B17-D36D-EC4E-162F-233C1076B4C1}"/>
                </a:ext>
              </a:extLst>
            </xdr:cNvPr>
            <xdr:cNvSpPr txBox="1">
              <a:spLocks noChangeArrowheads="1"/>
            </xdr:cNvSpPr>
          </xdr:nvSpPr>
          <xdr:spPr bwMode="auto">
            <a:xfrm>
              <a:off x="2971800" y="8191500"/>
              <a:ext cx="3987800" cy="1600200"/>
            </a:xfrm>
            <a:prstGeom prst="rect">
              <a:avLst/>
            </a:prstGeom>
            <a:solidFill>
              <a:srgbClr val="FFFFE1"/>
            </a:solidFill>
            <a:ln w="9525">
              <a:solidFill>
                <a:srgbClr val="000000"/>
              </a:solidFill>
              <a:miter lim="800%"/>
              <a:headEnd/>
              <a:tailEnd/>
            </a:ln>
            <a:effectLst>
              <a:outerShdw dist="35921" dir="2700000" algn="ctr" rotWithShape="0">
                <a:srgbClr val="80808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fr-FR" sz="1000" b="0" i="0" u="none" strike="noStrike" baseline="0%">
                  <a:solidFill>
                    <a:srgbClr val="000000"/>
                  </a:solidFill>
                  <a:latin typeface="Tahoma" pitchFamily="2" charset="0"/>
                  <a:ea typeface="Tahoma" pitchFamily="2" charset="0"/>
                  <a:cs typeface="Tahoma" pitchFamily="2" charset="0"/>
                </a:rPr>
                <a:t>Le technicien ou la technicienne en télécommunications participent à la conception, la réalisation, la mise en place et l'entretien d'équipements d'information et de communication (TIC) intégrant Internet, réseaux informatiques, téléphonie et télévision numériques, appareils multimédias, etc.</a:t>
              </a:r>
            </a:p>
            <a:p>
              <a:pPr algn="l" rtl="0">
                <a:defRPr sz="1000"/>
              </a:pPr>
              <a:r>
                <a:rPr lang="fr-FR" sz="1000" b="0" i="0" u="none" strike="noStrike" baseline="0%">
                  <a:solidFill>
                    <a:srgbClr val="000000"/>
                  </a:solidFill>
                  <a:latin typeface="Tahoma" pitchFamily="2" charset="0"/>
                  <a:ea typeface="Tahoma" pitchFamily="2" charset="0"/>
                  <a:cs typeface="Tahoma" pitchFamily="2" charset="0"/>
                </a:rPr>
                <a:t>Ils doivent assurer la transmission performante de l'ensemble des données (images et sons) qui sont échangées dans le monde, de jour comme de nuit, par des réseaux à grande distance publics ou privés.</a:t>
              </a: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xdr:txBody>
        </xdr:sp>
        <xdr:clientData/>
      </xdr:twoCellAnchor>
    </mc:Fallback>
  </mc:AlternateContent>
  <mc:AlternateContent xmlns:mc="http://schemas.openxmlformats.org/markup-compatibility/2006">
    <mc:Choice xmlns:v="urn:schemas-microsoft-com:vml" Requires="v"/>
    <mc:Fallback>
      <xdr:twoCellAnchor editAs="absolute">
        <xdr:from>
          <xdr:col>13</xdr:col>
          <xdr:colOff>304800</xdr:colOff>
          <xdr:row>39</xdr:row>
          <xdr:rowOff>177800</xdr:rowOff>
        </xdr:from>
        <xdr:to>
          <xdr:col>18</xdr:col>
          <xdr:colOff>368300</xdr:colOff>
          <xdr:row>45</xdr:row>
          <xdr:rowOff>88900</xdr:rowOff>
        </xdr:to>
        <xdr:sp macro="" textlink="">
          <xdr:nvSpPr>
            <xdr:cNvPr id="1092" name="Comment 209" hidden="1">
              <a:extLst>
                <a:ext uri="{FF2B5EF4-FFF2-40B4-BE49-F238E27FC236}">
                  <a16:creationId xmlns:a16="http://schemas.microsoft.com/office/drawing/2014/main" id="{DB0C7B99-9A6F-54B3-0843-E9651F391EB7}"/>
                </a:ext>
              </a:extLst>
            </xdr:cNvPr>
            <xdr:cNvSpPr txBox="1">
              <a:spLocks noChangeArrowheads="1"/>
            </xdr:cNvSpPr>
          </xdr:nvSpPr>
          <xdr:spPr bwMode="auto">
            <a:xfrm>
              <a:off x="6438900" y="8191500"/>
              <a:ext cx="2895600" cy="1016000"/>
            </a:xfrm>
            <a:prstGeom prst="rect">
              <a:avLst/>
            </a:prstGeom>
            <a:solidFill>
              <a:srgbClr val="FFFFE1"/>
            </a:solidFill>
            <a:ln w="9525">
              <a:solidFill>
                <a:srgbClr val="000000"/>
              </a:solidFill>
              <a:miter lim="800%"/>
              <a:headEnd/>
              <a:tailEnd/>
            </a:ln>
            <a:effectLst>
              <a:outerShdw dist="35921" dir="2700000" algn="ctr" rotWithShape="0">
                <a:srgbClr val="80808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fr-FR" sz="1000" b="0" i="0" u="none" strike="noStrike" baseline="0%">
                  <a:solidFill>
                    <a:srgbClr val="000000"/>
                  </a:solidFill>
                  <a:latin typeface="Tahoma" pitchFamily="2" charset="0"/>
                  <a:ea typeface="Tahoma" pitchFamily="2" charset="0"/>
                  <a:cs typeface="Tahoma" pitchFamily="2" charset="0"/>
                </a:rPr>
                <a:t>Le ou la webmaster travaillent dans le domaine du multimédia. Créateurs de sites internet et intranet, ils en organisent et supervisent la réalisation et en assurent le suivi et la maintenance.</a:t>
              </a: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xdr:txBody>
        </xdr:sp>
        <xdr:clientData/>
      </xdr:twoCellAnchor>
    </mc:Fallback>
  </mc:AlternateContent>
  <mc:AlternateContent xmlns:mc="http://schemas.openxmlformats.org/markup-compatibility/2006">
    <mc:Choice xmlns:v="urn:schemas-microsoft-com:vml" Requires="v"/>
    <mc:Fallback>
      <xdr:twoCellAnchor editAs="absolute">
        <xdr:from>
          <xdr:col>6</xdr:col>
          <xdr:colOff>292100</xdr:colOff>
          <xdr:row>44</xdr:row>
          <xdr:rowOff>165100</xdr:rowOff>
        </xdr:from>
        <xdr:to>
          <xdr:col>15</xdr:col>
          <xdr:colOff>266700</xdr:colOff>
          <xdr:row>55</xdr:row>
          <xdr:rowOff>25400</xdr:rowOff>
        </xdr:to>
        <xdr:sp macro="" textlink="">
          <xdr:nvSpPr>
            <xdr:cNvPr id="1093" name="Comment 196" hidden="1">
              <a:extLst>
                <a:ext uri="{FF2B5EF4-FFF2-40B4-BE49-F238E27FC236}">
                  <a16:creationId xmlns:a16="http://schemas.microsoft.com/office/drawing/2014/main" id="{8E29BCF0-5826-5C8E-57DE-FD62503F3644}"/>
                </a:ext>
              </a:extLst>
            </xdr:cNvPr>
            <xdr:cNvSpPr txBox="1">
              <a:spLocks noChangeArrowheads="1"/>
            </xdr:cNvSpPr>
          </xdr:nvSpPr>
          <xdr:spPr bwMode="auto">
            <a:xfrm>
              <a:off x="3048000" y="9080500"/>
              <a:ext cx="4318000" cy="2095500"/>
            </a:xfrm>
            <a:prstGeom prst="rect">
              <a:avLst/>
            </a:prstGeom>
            <a:solidFill>
              <a:srgbClr val="FFFFE1"/>
            </a:solidFill>
            <a:ln w="9525">
              <a:solidFill>
                <a:srgbClr val="000000"/>
              </a:solidFill>
              <a:miter lim="800%"/>
              <a:headEnd/>
              <a:tailEnd/>
            </a:ln>
            <a:effectLst>
              <a:outerShdw dist="35921" dir="2700000" algn="ctr" rotWithShape="0">
                <a:srgbClr val="80808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fr-FR" sz="1000" b="0" i="0" u="none" strike="noStrike" baseline="0%">
                  <a:solidFill>
                    <a:srgbClr val="000000"/>
                  </a:solidFill>
                  <a:latin typeface="Tahoma" pitchFamily="2" charset="0"/>
                  <a:ea typeface="Tahoma" pitchFamily="2" charset="0"/>
                  <a:cs typeface="Tahoma" pitchFamily="2" charset="0"/>
                </a:rPr>
                <a:t>Le ou la designer en communication visuelle élaborent, selon les besoins du client et du marché, des concepts visuels sous diverses formes (stands, emballages, sites web, photos, vidéos, etc.). Ils conçoivent les maquettes du projet puis exécutent ou supervisent toutes les étapes menant à la réalisation de "l’objet de communication". Ainsi, ils mettent en valeur l'entreprise, l'institution ou la marque qui les a mandatés et transmettent leur message aux publics cibles. Le domaine d’activité des designer ES en communication visuelle est très large et recouvre des champs variés tels que la photographie, le design de produit, le graphisme, la scénographie, l'audiovisuel, etc.</a:t>
              </a: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xdr:txBody>
        </xdr:sp>
        <xdr:clientData/>
      </xdr:twoCellAnchor>
    </mc:Fallback>
  </mc:AlternateContent>
  <mc:AlternateContent xmlns:mc="http://schemas.openxmlformats.org/markup-compatibility/2006">
    <mc:Choice xmlns:v="urn:schemas-microsoft-com:vml" Requires="v"/>
    <mc:Fallback>
      <xdr:twoCellAnchor editAs="absolute">
        <xdr:from>
          <xdr:col>10</xdr:col>
          <xdr:colOff>317500</xdr:colOff>
          <xdr:row>40</xdr:row>
          <xdr:rowOff>76200</xdr:rowOff>
        </xdr:from>
        <xdr:to>
          <xdr:col>17</xdr:col>
          <xdr:colOff>368300</xdr:colOff>
          <xdr:row>48</xdr:row>
          <xdr:rowOff>101600</xdr:rowOff>
        </xdr:to>
        <xdr:sp macro="" textlink="">
          <xdr:nvSpPr>
            <xdr:cNvPr id="1094" name="Comment 210" hidden="1">
              <a:extLst>
                <a:ext uri="{FF2B5EF4-FFF2-40B4-BE49-F238E27FC236}">
                  <a16:creationId xmlns:a16="http://schemas.microsoft.com/office/drawing/2014/main" id="{6F4019C7-0086-D378-D6EF-7F43BAFC5EED}"/>
                </a:ext>
              </a:extLst>
            </xdr:cNvPr>
            <xdr:cNvSpPr txBox="1">
              <a:spLocks noChangeArrowheads="1"/>
            </xdr:cNvSpPr>
          </xdr:nvSpPr>
          <xdr:spPr bwMode="auto">
            <a:xfrm>
              <a:off x="5003800" y="8293100"/>
              <a:ext cx="3822700" cy="1536700"/>
            </a:xfrm>
            <a:prstGeom prst="rect">
              <a:avLst/>
            </a:prstGeom>
            <a:solidFill>
              <a:srgbClr val="FFFFE1"/>
            </a:solidFill>
            <a:ln w="9525">
              <a:solidFill>
                <a:srgbClr val="000000"/>
              </a:solidFill>
              <a:miter lim="800%"/>
              <a:headEnd/>
              <a:tailEnd/>
            </a:ln>
            <a:effectLst>
              <a:outerShdw dist="35921" dir="2700000" algn="ctr" rotWithShape="0">
                <a:srgbClr val="80808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fr-FR" sz="1000" b="0" i="0" u="none" strike="noStrike" baseline="0%">
                  <a:solidFill>
                    <a:srgbClr val="000000"/>
                  </a:solidFill>
                  <a:latin typeface="Tahoma" pitchFamily="2" charset="0"/>
                  <a:ea typeface="Tahoma" pitchFamily="2" charset="0"/>
                  <a:cs typeface="Tahoma" pitchFamily="2" charset="0"/>
                </a:rPr>
                <a:t>Le logisticien CFC ou la logisticienne CFC planifient, organisent et réalisent diverses tâches qui relèvent des domaines du stockage, du transport et de la distribution de biens et marchandises: matières premières, produits industriels ou alimentaires, colis, lettres, etc., en fonction du secteur d’activité de l’entreprise qui les emploie. Ils conseillent les clients et participent à l'élaboration de processus de travail.</a:t>
              </a: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xdr:txBody>
        </xdr:sp>
        <xdr:clientData/>
      </xdr:twoCellAnchor>
    </mc:Fallback>
  </mc:AlternateContent>
  <mc:AlternateContent xmlns:mc="http://schemas.openxmlformats.org/markup-compatibility/2006">
    <mc:Choice xmlns:v="urn:schemas-microsoft-com:vml" Requires="v"/>
    <mc:Fallback>
      <xdr:twoCellAnchor editAs="absolute">
        <xdr:from>
          <xdr:col>6</xdr:col>
          <xdr:colOff>215900</xdr:colOff>
          <xdr:row>42</xdr:row>
          <xdr:rowOff>12700</xdr:rowOff>
        </xdr:from>
        <xdr:to>
          <xdr:col>15</xdr:col>
          <xdr:colOff>101600</xdr:colOff>
          <xdr:row>49</xdr:row>
          <xdr:rowOff>177800</xdr:rowOff>
        </xdr:to>
        <xdr:sp macro="" textlink="">
          <xdr:nvSpPr>
            <xdr:cNvPr id="1095" name="Comment 197" hidden="1">
              <a:extLst>
                <a:ext uri="{FF2B5EF4-FFF2-40B4-BE49-F238E27FC236}">
                  <a16:creationId xmlns:a16="http://schemas.microsoft.com/office/drawing/2014/main" id="{AA1D042D-262E-8A06-0023-F986668CAFDF}"/>
                </a:ext>
              </a:extLst>
            </xdr:cNvPr>
            <xdr:cNvSpPr txBox="1">
              <a:spLocks noChangeArrowheads="1"/>
            </xdr:cNvSpPr>
          </xdr:nvSpPr>
          <xdr:spPr bwMode="auto">
            <a:xfrm>
              <a:off x="2971800" y="8509000"/>
              <a:ext cx="4229100" cy="1600200"/>
            </a:xfrm>
            <a:prstGeom prst="rect">
              <a:avLst/>
            </a:prstGeom>
            <a:solidFill>
              <a:srgbClr val="FFFFE1"/>
            </a:solidFill>
            <a:ln w="9525">
              <a:solidFill>
                <a:srgbClr val="000000"/>
              </a:solidFill>
              <a:miter lim="800%"/>
              <a:headEnd/>
              <a:tailEnd/>
            </a:ln>
            <a:effectLst>
              <a:outerShdw dist="35921" dir="2700000" algn="ctr" rotWithShape="0">
                <a:srgbClr val="80808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fr-FR" sz="1000" b="0" i="0" u="none" strike="noStrike" baseline="0%">
                  <a:solidFill>
                    <a:srgbClr val="000000"/>
                  </a:solidFill>
                  <a:latin typeface="Arial" pitchFamily="2" charset="0"/>
                  <a:cs typeface="Arial" pitchFamily="2" charset="0"/>
                </a:rPr>
                <a:t>Le conducteur ou la conductrice de véhicules lourds conduisent différents types de véhicules à moteur lourds (camions porteurs, camions avec remorque ou semi-remorque) servant au transport de marchandises ou de matériaux sur de courtes ou de longues distances. Responsables du chargement et de l'état de la marchandise qu'ils transportent et qu'ils livrent, ils se préoccupent de rouler correctement et de respecter les horaires établis de manière à assurer la livraison dans de bonnes conditions.</a:t>
              </a: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xdr:txBody>
        </xdr:sp>
        <xdr:clientData/>
      </xdr:twoCellAnchor>
    </mc:Fallback>
  </mc:AlternateContent>
  <mc:AlternateContent xmlns:mc="http://schemas.openxmlformats.org/markup-compatibility/2006">
    <mc:Choice xmlns:v="urn:schemas-microsoft-com:vml" Requires="v"/>
    <mc:Fallback>
      <xdr:twoCellAnchor editAs="absolute">
        <xdr:from>
          <xdr:col>13</xdr:col>
          <xdr:colOff>63500</xdr:colOff>
          <xdr:row>42</xdr:row>
          <xdr:rowOff>88900</xdr:rowOff>
        </xdr:from>
        <xdr:to>
          <xdr:col>19</xdr:col>
          <xdr:colOff>368300</xdr:colOff>
          <xdr:row>51</xdr:row>
          <xdr:rowOff>25400</xdr:rowOff>
        </xdr:to>
        <xdr:sp macro="" textlink="">
          <xdr:nvSpPr>
            <xdr:cNvPr id="1096" name="Comment 163" hidden="1">
              <a:extLst>
                <a:ext uri="{FF2B5EF4-FFF2-40B4-BE49-F238E27FC236}">
                  <a16:creationId xmlns:a16="http://schemas.microsoft.com/office/drawing/2014/main" id="{4F86BDC8-DC18-3002-585B-C401F68212A9}"/>
                </a:ext>
              </a:extLst>
            </xdr:cNvPr>
            <xdr:cNvSpPr txBox="1">
              <a:spLocks noChangeArrowheads="1"/>
            </xdr:cNvSpPr>
          </xdr:nvSpPr>
          <xdr:spPr bwMode="auto">
            <a:xfrm>
              <a:off x="6197600" y="8585200"/>
              <a:ext cx="3695700" cy="1778000"/>
            </a:xfrm>
            <a:prstGeom prst="rect">
              <a:avLst/>
            </a:prstGeom>
            <a:solidFill>
              <a:srgbClr xmlns:a14="http://schemas.microsoft.com/office/drawing/2010/main" val="FFFFE1" mc:Ignorable="a14" a14:legacySpreadsheetColorIndex="80"/>
            </a:solidFill>
            <a:ln w="9525">
              <a:solidFill>
                <a:srgbClr val="000000"/>
              </a:solidFill>
              <a:miter lim="800%"/>
              <a:headEnd/>
              <a:tailEnd/>
            </a:ln>
            <a:effectLst>
              <a:outerShdw dist="35921" dir="2700000" algn="ctr" rotWithShape="0">
                <a:srgbClr val="80808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fr-FR" sz="1000" b="0" i="0" u="none" strike="noStrike" baseline="0%">
                  <a:solidFill>
                    <a:srgbClr val="000000"/>
                  </a:solidFill>
                  <a:latin typeface="Tahoma" pitchFamily="2" charset="0"/>
                  <a:ea typeface="Tahoma" pitchFamily="2" charset="0"/>
                  <a:cs typeface="Tahoma" pitchFamily="2" charset="0"/>
                </a:rPr>
                <a:t>L'assistant ou l'assistante en soins et santé communautaire sont des professionnels du domaine de la santé. Sous la responsabilité du personnel diplômé, ils ou elles assurent les soins de base et médico-techniques ainsi que la suppléance et l'accompagnement des personnes soignées dans les activités de la vie quotidienne. Ils ou elles peuvent exercer leur travail au domicile de la personne soignée, dans les institutions sanitaires, socio-sanitaires, ou médico-éducatives dans le secteur soins.</a:t>
              </a:r>
              <a:endParaRPr lang="fr-FR" sz="800" b="1"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1"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xdr:txBody>
        </xdr:sp>
        <xdr:clientData/>
      </xdr:twoCellAnchor>
    </mc:Fallback>
  </mc:AlternateContent>
  <mc:AlternateContent xmlns:mc="http://schemas.openxmlformats.org/markup-compatibility/2006">
    <mc:Choice xmlns:v="urn:schemas-microsoft-com:vml" Requires="v"/>
    <mc:Fallback>
      <xdr:twoCellAnchor editAs="absolute">
        <xdr:from>
          <xdr:col>2</xdr:col>
          <xdr:colOff>139700</xdr:colOff>
          <xdr:row>48</xdr:row>
          <xdr:rowOff>101600</xdr:rowOff>
        </xdr:from>
        <xdr:to>
          <xdr:col>12</xdr:col>
          <xdr:colOff>114300</xdr:colOff>
          <xdr:row>57</xdr:row>
          <xdr:rowOff>139700</xdr:rowOff>
        </xdr:to>
        <xdr:sp macro="" textlink="">
          <xdr:nvSpPr>
            <xdr:cNvPr id="1097" name="Comment 198" hidden="1">
              <a:extLst>
                <a:ext uri="{FF2B5EF4-FFF2-40B4-BE49-F238E27FC236}">
                  <a16:creationId xmlns:a16="http://schemas.microsoft.com/office/drawing/2014/main" id="{FB794D93-04A0-751B-1172-EC3781308CB1}"/>
                </a:ext>
              </a:extLst>
            </xdr:cNvPr>
            <xdr:cNvSpPr txBox="1">
              <a:spLocks noChangeArrowheads="1"/>
            </xdr:cNvSpPr>
          </xdr:nvSpPr>
          <xdr:spPr bwMode="auto">
            <a:xfrm>
              <a:off x="1270000" y="9829800"/>
              <a:ext cx="4495800" cy="1866900"/>
            </a:xfrm>
            <a:prstGeom prst="rect">
              <a:avLst/>
            </a:prstGeom>
            <a:solidFill>
              <a:srgbClr val="FFFFE1"/>
            </a:solidFill>
            <a:ln w="9525">
              <a:solidFill>
                <a:srgbClr val="000000"/>
              </a:solidFill>
              <a:miter lim="800%"/>
              <a:headEnd/>
              <a:tailEnd/>
            </a:ln>
            <a:effectLst>
              <a:outerShdw dist="35921" dir="2700000" algn="ctr" rotWithShape="0">
                <a:srgbClr val="80808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fr-FR" sz="1000" b="0" i="0" u="none" strike="noStrike" baseline="0%">
                  <a:solidFill>
                    <a:srgbClr val="000000"/>
                  </a:solidFill>
                  <a:latin typeface="Tahoma" pitchFamily="2" charset="0"/>
                  <a:ea typeface="Tahoma" pitchFamily="2" charset="0"/>
                  <a:cs typeface="Tahoma" pitchFamily="2" charset="0"/>
                </a:rPr>
                <a:t>Le ou la physiothérapeute soignent, sur prescription médicale, les patients atteints dans leur santé physique à la suite d'un accident ou d'une maladie. Par différentes techniques thérapeutiques, ils  leur permettent de retrouver la qualité des mouvements de leurs articulations et de leurs muscles, d'utiliser à défaut des moyens auxiliaires de suppléance fonctionnelle, de diminuer la douleur et finalement de reprendre les activités quotidiennes. Les physiothérapeutes prodiguent aussi des conseils dans le cadre d'activités de prévention en santé publique, dans les entreprises (ergonomie, confort de la place de travail), à l'école (éducation posturale), etc. </a:t>
              </a: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xdr:txBody>
        </xdr:sp>
        <xdr:clientData/>
      </xdr:twoCellAnchor>
    </mc:Fallback>
  </mc:AlternateContent>
  <mc:AlternateContent xmlns:mc="http://schemas.openxmlformats.org/markup-compatibility/2006">
    <mc:Choice xmlns:v="urn:schemas-microsoft-com:vml" Requires="v"/>
    <mc:Fallback>
      <xdr:twoCellAnchor editAs="absolute">
        <xdr:from>
          <xdr:col>13</xdr:col>
          <xdr:colOff>63500</xdr:colOff>
          <xdr:row>43</xdr:row>
          <xdr:rowOff>38100</xdr:rowOff>
        </xdr:from>
        <xdr:to>
          <xdr:col>18</xdr:col>
          <xdr:colOff>330200</xdr:colOff>
          <xdr:row>51</xdr:row>
          <xdr:rowOff>63500</xdr:rowOff>
        </xdr:to>
        <xdr:sp macro="" textlink="">
          <xdr:nvSpPr>
            <xdr:cNvPr id="1098" name="Comment 164" hidden="1">
              <a:extLst>
                <a:ext uri="{FF2B5EF4-FFF2-40B4-BE49-F238E27FC236}">
                  <a16:creationId xmlns:a16="http://schemas.microsoft.com/office/drawing/2014/main" id="{ED28B12F-8F94-AEFC-F2AF-106F47BCF162}"/>
                </a:ext>
              </a:extLst>
            </xdr:cNvPr>
            <xdr:cNvSpPr txBox="1">
              <a:spLocks noChangeArrowheads="1"/>
            </xdr:cNvSpPr>
          </xdr:nvSpPr>
          <xdr:spPr bwMode="auto">
            <a:xfrm>
              <a:off x="6197600" y="8750300"/>
              <a:ext cx="3098800" cy="1651000"/>
            </a:xfrm>
            <a:prstGeom prst="rect">
              <a:avLst/>
            </a:prstGeom>
            <a:solidFill>
              <a:srgbClr xmlns:a14="http://schemas.microsoft.com/office/drawing/2010/main" val="FFFFE1" mc:Ignorable="a14" a14:legacySpreadsheetColorIndex="80"/>
            </a:solidFill>
            <a:ln w="9525">
              <a:solidFill>
                <a:srgbClr val="000000"/>
              </a:solidFill>
              <a:miter lim="800%"/>
              <a:headEnd/>
              <a:tailEnd/>
            </a:ln>
            <a:effectLst>
              <a:outerShdw dist="35921" dir="2700000" algn="ctr" rotWithShape="0">
                <a:srgbClr val="80808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fr-FR" sz="1000" b="0" i="0" u="none" strike="noStrike" baseline="0%">
                  <a:solidFill>
                    <a:srgbClr val="000000"/>
                  </a:solidFill>
                  <a:latin typeface="Tahoma" pitchFamily="2" charset="0"/>
                  <a:ea typeface="Tahoma" pitchFamily="2" charset="0"/>
                  <a:cs typeface="Tahoma" pitchFamily="2" charset="0"/>
                </a:rPr>
                <a:t>Le ou la journaliste rassemblent, relatent et commentent des informations liées à des événements d'actualité par le biais de la presse écrite (quotidiens, hebdomadaires, magazines, etc.) ou audiovisuelle (radio, télévision, Internet). Ils rendent l'information la plus accessible et la plus objective possible pour le grand public ou pour un public spécialisé dans les domaines économique, politique, sportif, culturel, etc.</a:t>
              </a:r>
              <a:endParaRPr lang="fr-FR" sz="1000" b="1" i="0" u="none" strike="noStrike" baseline="0%">
                <a:solidFill>
                  <a:srgbClr val="000000"/>
                </a:solidFill>
                <a:latin typeface="Tahoma" pitchFamily="2" charset="0"/>
                <a:ea typeface="Tahoma" pitchFamily="2" charset="0"/>
                <a:cs typeface="Tahoma" pitchFamily="2" charset="0"/>
              </a:endParaRPr>
            </a:p>
            <a:p>
              <a:pPr algn="l" rtl="0">
                <a:defRPr sz="1000"/>
              </a:pPr>
              <a:endParaRPr lang="fr-FR" sz="1000" b="1" i="0" u="none" strike="noStrike" baseline="0%">
                <a:solidFill>
                  <a:srgbClr val="000000"/>
                </a:solidFill>
                <a:latin typeface="Tahoma" pitchFamily="2" charset="0"/>
                <a:ea typeface="Tahoma" pitchFamily="2" charset="0"/>
                <a:cs typeface="Tahoma" pitchFamily="2" charset="0"/>
              </a:endParaRPr>
            </a:p>
            <a:p>
              <a:pPr algn="l" rtl="0">
                <a:defRPr sz="1000"/>
              </a:pPr>
              <a:endParaRPr lang="fr-FR" sz="1000" b="1" i="0" u="none" strike="noStrike" baseline="0%">
                <a:solidFill>
                  <a:srgbClr val="000000"/>
                </a:solidFill>
                <a:latin typeface="Tahoma" pitchFamily="2" charset="0"/>
                <a:ea typeface="Tahoma" pitchFamily="2" charset="0"/>
                <a:cs typeface="Tahoma" pitchFamily="2" charset="0"/>
              </a:endParaRPr>
            </a:p>
          </xdr:txBody>
        </xdr:sp>
        <xdr:clientData/>
      </xdr:twoCellAnchor>
    </mc:Fallback>
  </mc:AlternateContent>
  <mc:AlternateContent xmlns:mc="http://schemas.openxmlformats.org/markup-compatibility/2006">
    <mc:Choice xmlns:v="urn:schemas-microsoft-com:vml" Requires="v"/>
    <mc:Fallback>
      <xdr:twoCellAnchor editAs="absolute">
        <xdr:from>
          <xdr:col>6</xdr:col>
          <xdr:colOff>215900</xdr:colOff>
          <xdr:row>43</xdr:row>
          <xdr:rowOff>127000</xdr:rowOff>
        </xdr:from>
        <xdr:to>
          <xdr:col>14</xdr:col>
          <xdr:colOff>406400</xdr:colOff>
          <xdr:row>49</xdr:row>
          <xdr:rowOff>177800</xdr:rowOff>
        </xdr:to>
        <xdr:sp macro="" textlink="">
          <xdr:nvSpPr>
            <xdr:cNvPr id="1099" name="Comment 199" hidden="1">
              <a:extLst>
                <a:ext uri="{FF2B5EF4-FFF2-40B4-BE49-F238E27FC236}">
                  <a16:creationId xmlns:a16="http://schemas.microsoft.com/office/drawing/2014/main" id="{48641163-0B4E-678A-1A7E-F361F146CB93}"/>
                </a:ext>
              </a:extLst>
            </xdr:cNvPr>
            <xdr:cNvSpPr txBox="1">
              <a:spLocks noChangeArrowheads="1"/>
            </xdr:cNvSpPr>
          </xdr:nvSpPr>
          <xdr:spPr bwMode="auto">
            <a:xfrm>
              <a:off x="2971800" y="8839200"/>
              <a:ext cx="4051300" cy="1270000"/>
            </a:xfrm>
            <a:prstGeom prst="rect">
              <a:avLst/>
            </a:prstGeom>
            <a:solidFill>
              <a:srgbClr val="FFFFE1"/>
            </a:solidFill>
            <a:ln w="9525">
              <a:solidFill>
                <a:srgbClr val="000000"/>
              </a:solidFill>
              <a:miter lim="800%"/>
              <a:headEnd/>
              <a:tailEnd/>
            </a:ln>
            <a:effectLst>
              <a:outerShdw dist="35921" dir="2700000" algn="ctr" rotWithShape="0">
                <a:srgbClr val="80808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fr-FR" sz="1000" b="0" i="0" u="none" strike="noStrike" baseline="0%">
                  <a:solidFill>
                    <a:srgbClr val="000000"/>
                  </a:solidFill>
                  <a:latin typeface="Tahoma" pitchFamily="2" charset="0"/>
                  <a:ea typeface="Tahoma" pitchFamily="2" charset="0"/>
                  <a:cs typeface="Tahoma" pitchFamily="2" charset="0"/>
                </a:rPr>
                <a:t>Le ou la technologue en emballage fabriquent différents types d'emballages (de transport, de stockage, de présentation, de vente), en carton ou en carton ondulé, destinés à des articles commerciaux tels qu'appareils, jeux, produits de nettoyage, denrées alimentaires, médicaments, etc. Ils confectionnent également des articles divers (meubles, objets d'art, boîtes à jouets, etc.) en carton ondulé.</a:t>
              </a: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xdr:txBody>
        </xdr:sp>
        <xdr:clientData/>
      </xdr:twoCellAnchor>
    </mc:Fallback>
  </mc:AlternateContent>
  <mc:AlternateContent xmlns:mc="http://schemas.openxmlformats.org/markup-compatibility/2006">
    <mc:Choice xmlns:v="urn:schemas-microsoft-com:vml" Requires="v"/>
    <mc:Fallback>
      <xdr:twoCellAnchor editAs="absolute">
        <xdr:from>
          <xdr:col>13</xdr:col>
          <xdr:colOff>63500</xdr:colOff>
          <xdr:row>44</xdr:row>
          <xdr:rowOff>0</xdr:rowOff>
        </xdr:from>
        <xdr:to>
          <xdr:col>18</xdr:col>
          <xdr:colOff>406400</xdr:colOff>
          <xdr:row>55</xdr:row>
          <xdr:rowOff>63500</xdr:rowOff>
        </xdr:to>
        <xdr:sp macro="" textlink="">
          <xdr:nvSpPr>
            <xdr:cNvPr id="1100" name="Comment 165" hidden="1">
              <a:extLst>
                <a:ext uri="{FF2B5EF4-FFF2-40B4-BE49-F238E27FC236}">
                  <a16:creationId xmlns:a16="http://schemas.microsoft.com/office/drawing/2014/main" id="{4C39BDEC-56DF-2497-FDD5-7D8AB6D030BD}"/>
                </a:ext>
              </a:extLst>
            </xdr:cNvPr>
            <xdr:cNvSpPr txBox="1">
              <a:spLocks noChangeArrowheads="1"/>
            </xdr:cNvSpPr>
          </xdr:nvSpPr>
          <xdr:spPr bwMode="auto">
            <a:xfrm>
              <a:off x="6197600" y="8915400"/>
              <a:ext cx="3175000" cy="2298700"/>
            </a:xfrm>
            <a:prstGeom prst="rect">
              <a:avLst/>
            </a:prstGeom>
            <a:solidFill>
              <a:srgbClr xmlns:a14="http://schemas.microsoft.com/office/drawing/2010/main" val="FFFFE1" mc:Ignorable="a14" a14:legacySpreadsheetColorIndex="80"/>
            </a:solidFill>
            <a:ln w="9525">
              <a:solidFill>
                <a:srgbClr val="000000"/>
              </a:solidFill>
              <a:miter lim="800%"/>
              <a:headEnd/>
              <a:tailEnd/>
            </a:ln>
            <a:effectLst>
              <a:outerShdw dist="35921" dir="2700000" algn="ctr" rotWithShape="0">
                <a:srgbClr val="80808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fr-FR" sz="1000" b="0" i="0" u="none" strike="noStrike" baseline="0%">
                  <a:solidFill>
                    <a:srgbClr val="000000"/>
                  </a:solidFill>
                  <a:latin typeface="Tahoma" pitchFamily="2" charset="0"/>
                  <a:ea typeface="Tahoma" pitchFamily="2" charset="0"/>
                  <a:cs typeface="Tahoma" pitchFamily="2" charset="0"/>
                </a:rPr>
                <a:t>Le ou la psychologue sont des professionnels du comportement humain, de la personnalité et des relations interpersonnelles. Ils interviennent dans tous les domaines de la société (éducation, santé, social, travail, sport, etc.) pour préserver, maintenir ou améliorer le bien-être ou la qualité de vie de l'individu, développer ses capacités ou favoriser son intégration sociale. Selon leur spécialisation (pratique clinique, orientation professionnelle, psychologie scolaire, psychologie du travail, etc.), ils utilisent des méthodes d'intervention spécifiques basées sur des approches théoriques variées. </a:t>
              </a: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xdr:txBody>
        </xdr:sp>
        <xdr:clientData/>
      </xdr:twoCellAnchor>
    </mc:Fallback>
  </mc:AlternateContent>
  <mc:AlternateContent xmlns:mc="http://schemas.openxmlformats.org/markup-compatibility/2006">
    <mc:Choice xmlns:v="urn:schemas-microsoft-com:vml" Requires="v"/>
    <mc:Fallback>
      <xdr:twoCellAnchor editAs="absolute">
        <xdr:from>
          <xdr:col>6</xdr:col>
          <xdr:colOff>215900</xdr:colOff>
          <xdr:row>44</xdr:row>
          <xdr:rowOff>88900</xdr:rowOff>
        </xdr:from>
        <xdr:to>
          <xdr:col>16</xdr:col>
          <xdr:colOff>698500</xdr:colOff>
          <xdr:row>52</xdr:row>
          <xdr:rowOff>76200</xdr:rowOff>
        </xdr:to>
        <xdr:sp macro="" textlink="">
          <xdr:nvSpPr>
            <xdr:cNvPr id="1101" name="Comment 200" hidden="1">
              <a:extLst>
                <a:ext uri="{FF2B5EF4-FFF2-40B4-BE49-F238E27FC236}">
                  <a16:creationId xmlns:a16="http://schemas.microsoft.com/office/drawing/2014/main" id="{CD8DA5AA-F412-75B6-BF0F-2AFD68007934}"/>
                </a:ext>
              </a:extLst>
            </xdr:cNvPr>
            <xdr:cNvSpPr txBox="1">
              <a:spLocks noChangeArrowheads="1"/>
            </xdr:cNvSpPr>
          </xdr:nvSpPr>
          <xdr:spPr bwMode="auto">
            <a:xfrm>
              <a:off x="2971800" y="9004300"/>
              <a:ext cx="5308600" cy="1612900"/>
            </a:xfrm>
            <a:prstGeom prst="rect">
              <a:avLst/>
            </a:prstGeom>
            <a:solidFill>
              <a:srgbClr val="FFFFE1"/>
            </a:solidFill>
            <a:ln w="9525">
              <a:solidFill>
                <a:srgbClr val="000000"/>
              </a:solidFill>
              <a:miter lim="800%"/>
              <a:headEnd/>
              <a:tailEnd/>
            </a:ln>
            <a:effectLst>
              <a:outerShdw dist="35921" dir="2700000" algn="ctr" rotWithShape="0">
                <a:srgbClr val="80808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fr-FR" sz="1000" b="0" i="0" u="none" strike="noStrike" baseline="0%">
                  <a:solidFill>
                    <a:srgbClr val="000000"/>
                  </a:solidFill>
                  <a:latin typeface="Tahoma" pitchFamily="2" charset="0"/>
                  <a:ea typeface="Tahoma" pitchFamily="2" charset="0"/>
                  <a:cs typeface="Tahoma" pitchFamily="2" charset="0"/>
                </a:rPr>
                <a:t>Dans le cadre de l'école obligatoire ou du lycée (gymnase ou collège), l'enseignant ou l'enseignante au degré secondaire transmettent à des élèves de 12 à 20 ans des connaissances, une culture et des valeurs en fonction d'objectifs déterminés. Ils sont également chargés de développer leur sensibilité, leur sens critique, leur ouverture au monde et à ses différentes civilisations. Contrairement à leurs collègues des secteurs préscolaire et primaire qui enseignent toutes les branches ou presque, les enseignants secondaires sont spécialisés dans au moins deux matières: français, langues étrangères, histoire, sciences économiques, droit, psychologie, mathématiques, physique, chimie, biologie, etc.</a:t>
              </a:r>
              <a:endParaRPr lang="fr-FR" sz="800" b="1"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1"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1"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1"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1"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xdr:txBody>
        </xdr:sp>
        <xdr:clientData/>
      </xdr:twoCellAnchor>
    </mc:Fallback>
  </mc:AlternateContent>
  <mc:AlternateContent xmlns:mc="http://schemas.openxmlformats.org/markup-compatibility/2006">
    <mc:Choice xmlns:v="urn:schemas-microsoft-com:vml" Requires="v"/>
    <mc:Fallback>
      <xdr:twoCellAnchor editAs="absolute">
        <xdr:from>
          <xdr:col>13</xdr:col>
          <xdr:colOff>304800</xdr:colOff>
          <xdr:row>44</xdr:row>
          <xdr:rowOff>101600</xdr:rowOff>
        </xdr:from>
        <xdr:to>
          <xdr:col>20</xdr:col>
          <xdr:colOff>139700</xdr:colOff>
          <xdr:row>51</xdr:row>
          <xdr:rowOff>177800</xdr:rowOff>
        </xdr:to>
        <xdr:sp macro="" textlink="">
          <xdr:nvSpPr>
            <xdr:cNvPr id="1102" name="Comment 211" hidden="1">
              <a:extLst>
                <a:ext uri="{FF2B5EF4-FFF2-40B4-BE49-F238E27FC236}">
                  <a16:creationId xmlns:a16="http://schemas.microsoft.com/office/drawing/2014/main" id="{0C2CCC1D-9547-7CE7-EB9C-BC1C092137D7}"/>
                </a:ext>
              </a:extLst>
            </xdr:cNvPr>
            <xdr:cNvSpPr txBox="1">
              <a:spLocks noChangeArrowheads="1"/>
            </xdr:cNvSpPr>
          </xdr:nvSpPr>
          <xdr:spPr bwMode="auto">
            <a:xfrm>
              <a:off x="6438900" y="9017000"/>
              <a:ext cx="3721100" cy="1498600"/>
            </a:xfrm>
            <a:prstGeom prst="rect">
              <a:avLst/>
            </a:prstGeom>
            <a:solidFill>
              <a:srgbClr val="FFFFE1"/>
            </a:solidFill>
            <a:ln w="9525">
              <a:solidFill>
                <a:srgbClr val="000000"/>
              </a:solidFill>
              <a:miter lim="800%"/>
              <a:headEnd/>
              <a:tailEnd/>
            </a:ln>
            <a:effectLst>
              <a:outerShdw dist="35921" dir="2700000" algn="ctr" rotWithShape="0">
                <a:srgbClr val="80808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fr-FR" sz="1000" b="0" i="0" u="none" strike="noStrike" baseline="0%">
                  <a:solidFill>
                    <a:srgbClr val="000000"/>
                  </a:solidFill>
                  <a:latin typeface="Tahoma" pitchFamily="2" charset="0"/>
                  <a:ea typeface="Tahoma" pitchFamily="2" charset="0"/>
                  <a:cs typeface="Tahoma" pitchFamily="2" charset="0"/>
                </a:rPr>
                <a:t>Le ou la designer en design mode conçoivent, dessinent et réalisent des collections de vêtements pour hommes, femmes et enfants. Ils proposent des modèles où entrent en compte les goûts supposés des futurs acheteurs (choix des couleurs, des matières et des accessoires tels que bijoux, chapeaux, foulards, chaussures, etc.), l'image de marque de la maison qui les emploie et les exigences techniques de la production en série.</a:t>
              </a: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xdr:txBody>
        </xdr:sp>
        <xdr:clientData/>
      </xdr:twoCellAnchor>
    </mc:Fallback>
  </mc:AlternateContent>
  <mc:AlternateContent xmlns:mc="http://schemas.openxmlformats.org/markup-compatibility/2006">
    <mc:Choice xmlns:v="urn:schemas-microsoft-com:vml" Requires="v"/>
    <mc:Fallback>
      <xdr:twoCellAnchor editAs="absolute">
        <xdr:from>
          <xdr:col>6</xdr:col>
          <xdr:colOff>215900</xdr:colOff>
          <xdr:row>45</xdr:row>
          <xdr:rowOff>127000</xdr:rowOff>
        </xdr:from>
        <xdr:to>
          <xdr:col>13</xdr:col>
          <xdr:colOff>368300</xdr:colOff>
          <xdr:row>54</xdr:row>
          <xdr:rowOff>25400</xdr:rowOff>
        </xdr:to>
        <xdr:sp macro="" textlink="">
          <xdr:nvSpPr>
            <xdr:cNvPr id="1103" name="Comment 160" hidden="1">
              <a:extLst>
                <a:ext uri="{FF2B5EF4-FFF2-40B4-BE49-F238E27FC236}">
                  <a16:creationId xmlns:a16="http://schemas.microsoft.com/office/drawing/2014/main" id="{4180CC92-56D2-2896-3557-5141EC8EE55A}"/>
                </a:ext>
              </a:extLst>
            </xdr:cNvPr>
            <xdr:cNvSpPr txBox="1">
              <a:spLocks noChangeArrowheads="1"/>
            </xdr:cNvSpPr>
          </xdr:nvSpPr>
          <xdr:spPr bwMode="auto">
            <a:xfrm>
              <a:off x="2971800" y="9245600"/>
              <a:ext cx="3530600" cy="1727200"/>
            </a:xfrm>
            <a:prstGeom prst="rect">
              <a:avLst/>
            </a:prstGeom>
            <a:solidFill>
              <a:srgbClr xmlns:a14="http://schemas.microsoft.com/office/drawing/2010/main" val="FFFFE1" mc:Ignorable="a14" a14:legacySpreadsheetColorIndex="80"/>
            </a:solidFill>
            <a:ln w="9525">
              <a:solidFill>
                <a:srgbClr val="000000"/>
              </a:solidFill>
              <a:miter lim="800%"/>
              <a:headEnd/>
              <a:tailEnd/>
            </a:ln>
            <a:effectLst>
              <a:outerShdw dist="35921" dir="2700000" algn="ctr" rotWithShape="0">
                <a:srgbClr val="80808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fr-FR" sz="1000" b="0" i="0" u="none" strike="noStrike" baseline="0%">
                  <a:solidFill>
                    <a:srgbClr val="000000"/>
                  </a:solidFill>
                  <a:latin typeface="Tahoma" pitchFamily="2" charset="0"/>
                  <a:ea typeface="Tahoma" pitchFamily="2" charset="0"/>
                  <a:cs typeface="Tahoma" pitchFamily="2" charset="0"/>
                </a:rPr>
                <a:t>Le coiffeur ou la coiffeuse coupent, traitent, colorent, frisent ou défrisent et coiffent les cheveux des femmes et des hommes selon des modèles particuliers ou suivant les variations de la mode. Ils réalisent des coiffures de style personnalisé selon le visage, la silhouette, le style vestimentaire des clients afin de faire ressortir leur personnalité. Ils appliquent, selon les besoins, des traitements capillaires.</a:t>
              </a:r>
              <a:endParaRPr lang="fr-FR" sz="800" b="1"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1" i="0" u="none" strike="noStrike" baseline="0%">
                <a:solidFill>
                  <a:srgbClr val="000000"/>
                </a:solidFill>
                <a:latin typeface="Tahoma" pitchFamily="2" charset="0"/>
                <a:ea typeface="Tahoma" pitchFamily="2" charset="0"/>
                <a:cs typeface="Tahoma" pitchFamily="2" charset="0"/>
              </a:endParaRPr>
            </a:p>
          </xdr:txBody>
        </xdr:sp>
        <xdr:clientData/>
      </xdr:twoCellAnchor>
    </mc:Fallback>
  </mc:AlternateContent>
  <mc:AlternateContent xmlns:mc="http://schemas.openxmlformats.org/markup-compatibility/2006">
    <mc:Choice xmlns:v="urn:schemas-microsoft-com:vml" Requires="v"/>
    <mc:Fallback>
      <xdr:twoCellAnchor editAs="absolute">
        <xdr:from>
          <xdr:col>13</xdr:col>
          <xdr:colOff>63500</xdr:colOff>
          <xdr:row>45</xdr:row>
          <xdr:rowOff>139700</xdr:rowOff>
        </xdr:from>
        <xdr:to>
          <xdr:col>20</xdr:col>
          <xdr:colOff>177800</xdr:colOff>
          <xdr:row>55</xdr:row>
          <xdr:rowOff>127000</xdr:rowOff>
        </xdr:to>
        <xdr:sp macro="" textlink="">
          <xdr:nvSpPr>
            <xdr:cNvPr id="1104" name="Comment 166" hidden="1">
              <a:extLst>
                <a:ext uri="{FF2B5EF4-FFF2-40B4-BE49-F238E27FC236}">
                  <a16:creationId xmlns:a16="http://schemas.microsoft.com/office/drawing/2014/main" id="{B9E655C5-F059-D33F-E7AE-53D06B8C5963}"/>
                </a:ext>
              </a:extLst>
            </xdr:cNvPr>
            <xdr:cNvSpPr txBox="1">
              <a:spLocks noChangeArrowheads="1"/>
            </xdr:cNvSpPr>
          </xdr:nvSpPr>
          <xdr:spPr bwMode="auto">
            <a:xfrm>
              <a:off x="6197600" y="9258300"/>
              <a:ext cx="4000500" cy="2019300"/>
            </a:xfrm>
            <a:prstGeom prst="rect">
              <a:avLst/>
            </a:prstGeom>
            <a:solidFill>
              <a:srgbClr xmlns:a14="http://schemas.microsoft.com/office/drawing/2010/main" val="FFFFE1" mc:Ignorable="a14" a14:legacySpreadsheetColorIndex="80"/>
            </a:solidFill>
            <a:ln w="9525">
              <a:solidFill>
                <a:srgbClr val="000000"/>
              </a:solidFill>
              <a:miter lim="800%"/>
              <a:headEnd/>
              <a:tailEnd/>
            </a:ln>
            <a:effectLst>
              <a:outerShdw dist="35921" dir="2700000" algn="ctr" rotWithShape="0">
                <a:srgbClr val="80808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fr-FR" sz="1000" b="0" i="0" u="none" strike="noStrike" baseline="0%">
                  <a:solidFill>
                    <a:srgbClr val="000000"/>
                  </a:solidFill>
                  <a:latin typeface="Arial" pitchFamily="2" charset="0"/>
                  <a:cs typeface="Arial" pitchFamily="2" charset="0"/>
                </a:rPr>
                <a:t>Le chef ou la cheffe de vente s'occupent, à partir d'objectifs définis par la direction d'une entreprise et sur la base de statistiques et d'études de marché, de l'organisation et du contrôle des activités liées à la vente. A cette fin, ils établissent des stratégies commerciales et mettent en œuvre des programmes de formation et de motivation de l'équipe de vente. Responsables de la promotion et de la distribution des produits et services, ils suivent régulièrement la réalisation du chiffre d'affaires et s'efforcent d'atteindre les objectifs de l'entreprise afin d'assurer sa rentabilité.</a:t>
              </a: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xdr:txBody>
        </xdr:sp>
        <xdr:clientData/>
      </xdr:twoCellAnchor>
    </mc:Fallback>
  </mc:AlternateContent>
  <mc:AlternateContent xmlns:mc="http://schemas.openxmlformats.org/markup-compatibility/2006">
    <mc:Choice xmlns:v="urn:schemas-microsoft-com:vml" Requires="v"/>
    <mc:Fallback>
      <xdr:twoCellAnchor editAs="absolute">
        <xdr:from>
          <xdr:col>6</xdr:col>
          <xdr:colOff>215900</xdr:colOff>
          <xdr:row>46</xdr:row>
          <xdr:rowOff>88900</xdr:rowOff>
        </xdr:from>
        <xdr:to>
          <xdr:col>14</xdr:col>
          <xdr:colOff>292100</xdr:colOff>
          <xdr:row>56</xdr:row>
          <xdr:rowOff>63500</xdr:rowOff>
        </xdr:to>
        <xdr:sp macro="" textlink="">
          <xdr:nvSpPr>
            <xdr:cNvPr id="1105" name="Comment 161" hidden="1">
              <a:extLst>
                <a:ext uri="{FF2B5EF4-FFF2-40B4-BE49-F238E27FC236}">
                  <a16:creationId xmlns:a16="http://schemas.microsoft.com/office/drawing/2014/main" id="{DD30CC20-EE81-4F58-010C-D331337C5A60}"/>
                </a:ext>
              </a:extLst>
            </xdr:cNvPr>
            <xdr:cNvSpPr txBox="1">
              <a:spLocks noChangeArrowheads="1"/>
            </xdr:cNvSpPr>
          </xdr:nvSpPr>
          <xdr:spPr bwMode="auto">
            <a:xfrm>
              <a:off x="2971800" y="9410700"/>
              <a:ext cx="3937000" cy="2006600"/>
            </a:xfrm>
            <a:prstGeom prst="rect">
              <a:avLst/>
            </a:prstGeom>
            <a:solidFill>
              <a:srgbClr xmlns:a14="http://schemas.microsoft.com/office/drawing/2010/main" val="FFFFE1" mc:Ignorable="a14" a14:legacySpreadsheetColorIndex="80"/>
            </a:solidFill>
            <a:ln w="9525">
              <a:solidFill>
                <a:srgbClr val="000000"/>
              </a:solidFill>
              <a:miter lim="800%"/>
              <a:headEnd/>
              <a:tailEnd/>
            </a:ln>
            <a:effectLst>
              <a:outerShdw dist="35921" dir="2700000" algn="ctr" rotWithShape="0">
                <a:srgbClr val="80808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fr-FR" sz="1000" b="0" i="0" u="none" strike="noStrike" baseline="0%">
                  <a:solidFill>
                    <a:srgbClr val="000000"/>
                  </a:solidFill>
                  <a:latin typeface="Tahoma" pitchFamily="2" charset="0"/>
                  <a:ea typeface="Tahoma" pitchFamily="2" charset="0"/>
                  <a:cs typeface="Tahoma" pitchFamily="2" charset="0"/>
                </a:rPr>
                <a:t>L'agent ou l'agente de voyages conseillent au mieux la clientèle en matière de voyages d'agrément ou d'affaires et lui proposent certains produits touristiques (vacances balnéaires, croisières, cures de thalassothérapie), des visites de villes, des circuits touristiques ou des séjours sportifs. Ils tiennent compte de la classe d'âge des intéressés, de leurs goûts et de leur budget. Dans le cadre des voyages d'affaires, ils se chargent, pour les clients, d'une partie ou de la totalité des formalités et des réservations (contrats d'assurance-voyage, titres de transport, chambres d'hôtel, location de voitures, etc.). </a:t>
              </a: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xdr:txBody>
        </xdr:sp>
        <xdr:clientData/>
      </xdr:twoCellAnchor>
    </mc:Fallback>
  </mc:AlternateContent>
  <mc:AlternateContent xmlns:mc="http://schemas.openxmlformats.org/markup-compatibility/2006">
    <mc:Choice xmlns:v="urn:schemas-microsoft-com:vml" Requires="v"/>
    <mc:Fallback>
      <xdr:twoCellAnchor editAs="absolute">
        <xdr:from>
          <xdr:col>13</xdr:col>
          <xdr:colOff>304800</xdr:colOff>
          <xdr:row>46</xdr:row>
          <xdr:rowOff>25400</xdr:rowOff>
        </xdr:from>
        <xdr:to>
          <xdr:col>21</xdr:col>
          <xdr:colOff>101600</xdr:colOff>
          <xdr:row>53</xdr:row>
          <xdr:rowOff>114300</xdr:rowOff>
        </xdr:to>
        <xdr:sp macro="" textlink="">
          <xdr:nvSpPr>
            <xdr:cNvPr id="1106" name="Comment 212" hidden="1">
              <a:extLst>
                <a:ext uri="{FF2B5EF4-FFF2-40B4-BE49-F238E27FC236}">
                  <a16:creationId xmlns:a16="http://schemas.microsoft.com/office/drawing/2014/main" id="{AD88E161-8257-0BB8-8B3E-63FB0531FF5C}"/>
                </a:ext>
              </a:extLst>
            </xdr:cNvPr>
            <xdr:cNvSpPr txBox="1">
              <a:spLocks noChangeArrowheads="1"/>
            </xdr:cNvSpPr>
          </xdr:nvSpPr>
          <xdr:spPr bwMode="auto">
            <a:xfrm>
              <a:off x="6438900" y="9347200"/>
              <a:ext cx="4025900" cy="1511300"/>
            </a:xfrm>
            <a:prstGeom prst="rect">
              <a:avLst/>
            </a:prstGeom>
            <a:solidFill>
              <a:srgbClr val="FFFFE1"/>
            </a:solidFill>
            <a:ln w="9525">
              <a:solidFill>
                <a:srgbClr val="000000"/>
              </a:solidFill>
              <a:miter lim="800%"/>
              <a:headEnd/>
              <a:tailEnd/>
            </a:ln>
            <a:effectLst>
              <a:outerShdw dist="35921" dir="2700000" algn="ctr" rotWithShape="0">
                <a:srgbClr val="80808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fr-FR" sz="1000" b="0" i="0" u="none" strike="noStrike" baseline="0%">
                  <a:solidFill>
                    <a:srgbClr val="000000"/>
                  </a:solidFill>
                  <a:latin typeface="Tahoma" pitchFamily="2" charset="0"/>
                  <a:ea typeface="Tahoma" pitchFamily="2" charset="0"/>
                  <a:cs typeface="Tahoma" pitchFamily="2" charset="0"/>
                </a:rPr>
                <a:t>Le ou la spécialiste en protection de l'environnement informent et conseillent les entreprises, les institutions, les administrations et autorités publiques sur la protection de la nature et du paysage lors de mise en place de projets industriels et d'aménagement du territoire. Ils proposent des solutions innovantes pour protéger et valoriser la nature, améliorer le cadre de vie des espèces végétales et animales et protéger la santé des personnes.</a:t>
              </a: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xdr:txBody>
        </xdr:sp>
        <xdr:clientData/>
      </xdr:twoCellAnchor>
    </mc:Fallback>
  </mc:AlternateContent>
  <mc:AlternateContent xmlns:mc="http://schemas.openxmlformats.org/markup-compatibility/2006">
    <mc:Choice xmlns:v="urn:schemas-microsoft-com:vml" Requires="v"/>
    <mc:Fallback>
      <xdr:twoCellAnchor editAs="absolute">
        <xdr:from>
          <xdr:col>6</xdr:col>
          <xdr:colOff>215900</xdr:colOff>
          <xdr:row>47</xdr:row>
          <xdr:rowOff>50800</xdr:rowOff>
        </xdr:from>
        <xdr:to>
          <xdr:col>14</xdr:col>
          <xdr:colOff>38100</xdr:colOff>
          <xdr:row>55</xdr:row>
          <xdr:rowOff>38100</xdr:rowOff>
        </xdr:to>
        <xdr:sp macro="" textlink="">
          <xdr:nvSpPr>
            <xdr:cNvPr id="1107" name="Comment 162" hidden="1">
              <a:extLst>
                <a:ext uri="{FF2B5EF4-FFF2-40B4-BE49-F238E27FC236}">
                  <a16:creationId xmlns:a16="http://schemas.microsoft.com/office/drawing/2014/main" id="{906A9736-D6C0-96AA-25B6-1CE04A730E99}"/>
                </a:ext>
              </a:extLst>
            </xdr:cNvPr>
            <xdr:cNvSpPr txBox="1">
              <a:spLocks noChangeArrowheads="1"/>
            </xdr:cNvSpPr>
          </xdr:nvSpPr>
          <xdr:spPr bwMode="auto">
            <a:xfrm>
              <a:off x="2971800" y="9575800"/>
              <a:ext cx="3683000" cy="1612900"/>
            </a:xfrm>
            <a:prstGeom prst="rect">
              <a:avLst/>
            </a:prstGeom>
            <a:solidFill>
              <a:srgbClr xmlns:a14="http://schemas.microsoft.com/office/drawing/2010/main" val="FFFFE1" mc:Ignorable="a14" a14:legacySpreadsheetColorIndex="80"/>
            </a:solidFill>
            <a:ln w="9525">
              <a:solidFill>
                <a:srgbClr val="000000"/>
              </a:solidFill>
              <a:miter lim="800%"/>
              <a:headEnd/>
              <a:tailEnd/>
            </a:ln>
            <a:effectLst>
              <a:outerShdw dist="35921" dir="2700000" algn="ctr" rotWithShape="0">
                <a:srgbClr val="80808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fr-FR" sz="1000" b="0" i="0" u="none" strike="noStrike" baseline="0%">
                  <a:solidFill>
                    <a:srgbClr val="000000"/>
                  </a:solidFill>
                  <a:latin typeface="Tahoma" pitchFamily="2" charset="0"/>
                  <a:ea typeface="Tahoma" pitchFamily="2" charset="0"/>
                  <a:cs typeface="Tahoma" pitchFamily="2" charset="0"/>
                </a:rPr>
                <a:t>Le professionnel ou la professionnelle du cheval prodiguent des soins aux chevaux de sport, de loisir ou d'élevage et entretiennent les installations et les écuries. Selon leur spécialisation, ils montent et entraînent les animaux,  participent à des compétitions et dispensent des leçons d'équitation. Passionnés de chevaux, ces professionnels veillent à leur état de santé, signalent tout comportement anormal et les font travailler dans le respect de la loi sur la protection des animaux.</a:t>
              </a:r>
            </a:p>
            <a:p>
              <a:pPr algn="l" rtl="0">
                <a:defRPr sz="1000"/>
              </a:pPr>
              <a:endParaRPr lang="fr-FR" sz="10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xdr:txBody>
        </xdr:sp>
        <xdr:clientData/>
      </xdr:twoCellAnchor>
    </mc:Fallback>
  </mc:AlternateContent>
  <mc:AlternateContent xmlns:mc="http://schemas.openxmlformats.org/markup-compatibility/2006">
    <mc:Choice xmlns:v="urn:schemas-microsoft-com:vml" Requires="v"/>
    <mc:Fallback>
      <xdr:twoCellAnchor editAs="absolute">
        <xdr:from>
          <xdr:col>13</xdr:col>
          <xdr:colOff>304800</xdr:colOff>
          <xdr:row>46</xdr:row>
          <xdr:rowOff>177800</xdr:rowOff>
        </xdr:from>
        <xdr:to>
          <xdr:col>22</xdr:col>
          <xdr:colOff>12700</xdr:colOff>
          <xdr:row>55</xdr:row>
          <xdr:rowOff>101600</xdr:rowOff>
        </xdr:to>
        <xdr:sp macro="" textlink="">
          <xdr:nvSpPr>
            <xdr:cNvPr id="1108" name="Comment 213" hidden="1">
              <a:extLst>
                <a:ext uri="{FF2B5EF4-FFF2-40B4-BE49-F238E27FC236}">
                  <a16:creationId xmlns:a16="http://schemas.microsoft.com/office/drawing/2014/main" id="{404BE2C7-F949-6911-A4F8-238C02F1FAC2}"/>
                </a:ext>
              </a:extLst>
            </xdr:cNvPr>
            <xdr:cNvSpPr txBox="1">
              <a:spLocks noChangeArrowheads="1"/>
            </xdr:cNvSpPr>
          </xdr:nvSpPr>
          <xdr:spPr bwMode="auto">
            <a:xfrm>
              <a:off x="6438900" y="9499600"/>
              <a:ext cx="4254500" cy="1752600"/>
            </a:xfrm>
            <a:prstGeom prst="rect">
              <a:avLst/>
            </a:prstGeom>
            <a:solidFill>
              <a:srgbClr val="FFFFE1"/>
            </a:solidFill>
            <a:ln w="9525">
              <a:solidFill>
                <a:srgbClr val="000000"/>
              </a:solidFill>
              <a:miter lim="800%"/>
              <a:headEnd/>
              <a:tailEnd/>
            </a:ln>
            <a:effectLst>
              <a:outerShdw dist="35921" dir="2700000" algn="ctr" rotWithShape="0">
                <a:srgbClr val="80808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fr-FR" sz="1000" b="0" i="0" u="none" strike="noStrike" baseline="0%">
                  <a:solidFill>
                    <a:srgbClr val="000000"/>
                  </a:solidFill>
                  <a:latin typeface="Tahoma" pitchFamily="2" charset="0"/>
                  <a:ea typeface="Tahoma" pitchFamily="2" charset="0"/>
                  <a:cs typeface="Tahoma" pitchFamily="2" charset="0"/>
                </a:rPr>
                <a:t>Les économistes d'entreprise HES en hôtellerie et professions de l'accueil sont des spécialistes du secteur hôtelier et du tourisme. Ils gèrent, organisent, créent et développent différentes entités destinées à l'accueil, l'hébergement ou la restauration de vacanciers, festivaliers, congressistes, personnes en voyage d'affaire. C'est une fonction à multiples facettes qui varie selon les responsabilités qui lui sont attribuées, la taille et la structure de l'entreprise.</a:t>
              </a: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xdr:txBody>
        </xdr:sp>
        <xdr:clientData/>
      </xdr:twoCellAnchor>
    </mc:Fallback>
  </mc:AlternateContent>
  <mc:AlternateContent xmlns:mc="http://schemas.openxmlformats.org/markup-compatibility/2006">
    <mc:Choice xmlns:v="urn:schemas-microsoft-com:vml" Requires="v"/>
    <mc:Fallback>
      <xdr:twoCellAnchor editAs="absolute">
        <xdr:from>
          <xdr:col>6</xdr:col>
          <xdr:colOff>215900</xdr:colOff>
          <xdr:row>47</xdr:row>
          <xdr:rowOff>114300</xdr:rowOff>
        </xdr:from>
        <xdr:to>
          <xdr:col>14</xdr:col>
          <xdr:colOff>76200</xdr:colOff>
          <xdr:row>54</xdr:row>
          <xdr:rowOff>165100</xdr:rowOff>
        </xdr:to>
        <xdr:sp macro="" textlink="">
          <xdr:nvSpPr>
            <xdr:cNvPr id="1109" name="Comment 201" hidden="1">
              <a:extLst>
                <a:ext uri="{FF2B5EF4-FFF2-40B4-BE49-F238E27FC236}">
                  <a16:creationId xmlns:a16="http://schemas.microsoft.com/office/drawing/2014/main" id="{D72EF498-8468-A0F1-9ED4-628925467CE5}"/>
                </a:ext>
              </a:extLst>
            </xdr:cNvPr>
            <xdr:cNvSpPr txBox="1">
              <a:spLocks noChangeArrowheads="1"/>
            </xdr:cNvSpPr>
          </xdr:nvSpPr>
          <xdr:spPr bwMode="auto">
            <a:xfrm>
              <a:off x="2971800" y="9639300"/>
              <a:ext cx="3721100" cy="1473200"/>
            </a:xfrm>
            <a:prstGeom prst="rect">
              <a:avLst/>
            </a:prstGeom>
            <a:solidFill>
              <a:srgbClr val="FFFFE1"/>
            </a:solidFill>
            <a:ln w="9525">
              <a:solidFill>
                <a:srgbClr val="000000"/>
              </a:solidFill>
              <a:miter lim="800%"/>
              <a:headEnd/>
              <a:tailEnd/>
            </a:ln>
            <a:effectLst>
              <a:outerShdw dist="35921" dir="2700000" algn="ctr" rotWithShape="0">
                <a:srgbClr val="80808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fr-FR" sz="1000" b="0" i="0" u="none" strike="noStrike" baseline="0%">
                  <a:solidFill>
                    <a:srgbClr val="000000"/>
                  </a:solidFill>
                  <a:latin typeface="Tahoma" pitchFamily="2" charset="0"/>
                  <a:ea typeface="Tahoma" pitchFamily="2" charset="0"/>
                  <a:cs typeface="Tahoma" pitchFamily="2" charset="0"/>
                </a:rPr>
                <a:t>L'ingénieur ou l'ingénieure en technologie alimentaire créent de nouveaux aliments (produits laitiers, produits carnés, biscuits, boissons, etc.) ou améliorent ceux qui existent en tenant compte des aspects nutritionnels, gustatifs, économiques, écologiques, etc. Ils mettent au point des procédés de fabrication et de conservation des aliments. Par des analyses régulières, ils assurent la qualité des produits et le respect des règles d’hygiène.</a:t>
              </a: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xdr:txBody>
        </xdr:sp>
        <xdr:clientData/>
      </xdr:twoCellAnchor>
    </mc:Fallback>
  </mc:AlternateContent>
  <mc:AlternateContent xmlns:mc="http://schemas.openxmlformats.org/markup-compatibility/2006">
    <mc:Choice xmlns:v="urn:schemas-microsoft-com:vml" Requires="v"/>
    <mc:Fallback>
      <xdr:twoCellAnchor editAs="absolute">
        <xdr:from>
          <xdr:col>13</xdr:col>
          <xdr:colOff>63500</xdr:colOff>
          <xdr:row>48</xdr:row>
          <xdr:rowOff>12700</xdr:rowOff>
        </xdr:from>
        <xdr:to>
          <xdr:col>19</xdr:col>
          <xdr:colOff>304800</xdr:colOff>
          <xdr:row>55</xdr:row>
          <xdr:rowOff>101600</xdr:rowOff>
        </xdr:to>
        <xdr:sp macro="" textlink="">
          <xdr:nvSpPr>
            <xdr:cNvPr id="1110" name="Comment 167" hidden="1">
              <a:extLst>
                <a:ext uri="{FF2B5EF4-FFF2-40B4-BE49-F238E27FC236}">
                  <a16:creationId xmlns:a16="http://schemas.microsoft.com/office/drawing/2014/main" id="{B0A5F779-836A-C2A8-283B-EFD8E5685F8D}"/>
                </a:ext>
              </a:extLst>
            </xdr:cNvPr>
            <xdr:cNvSpPr txBox="1">
              <a:spLocks noChangeArrowheads="1"/>
            </xdr:cNvSpPr>
          </xdr:nvSpPr>
          <xdr:spPr bwMode="auto">
            <a:xfrm>
              <a:off x="6197600" y="9740900"/>
              <a:ext cx="3632200" cy="1511300"/>
            </a:xfrm>
            <a:prstGeom prst="rect">
              <a:avLst/>
            </a:prstGeom>
            <a:solidFill>
              <a:srgbClr xmlns:a14="http://schemas.microsoft.com/office/drawing/2010/main" val="FFFFE1" mc:Ignorable="a14" a14:legacySpreadsheetColorIndex="80"/>
            </a:solidFill>
            <a:ln w="9525">
              <a:solidFill>
                <a:srgbClr val="000000"/>
              </a:solidFill>
              <a:miter lim="800%"/>
              <a:headEnd/>
              <a:tailEnd/>
            </a:ln>
            <a:effectLst>
              <a:outerShdw dist="35921" dir="2700000" algn="ctr" rotWithShape="0">
                <a:srgbClr val="80808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fr-FR" sz="1000" b="0" i="0" u="none" strike="noStrike" baseline="0%">
                  <a:solidFill>
                    <a:srgbClr val="000000"/>
                  </a:solidFill>
                  <a:latin typeface="Tahoma" pitchFamily="2" charset="0"/>
                  <a:ea typeface="Tahoma" pitchFamily="2" charset="0"/>
                  <a:cs typeface="Tahoma" pitchFamily="2" charset="0"/>
                </a:rPr>
                <a:t>L'enseignant ou l'enseignante de musique transmettent à des enfants, des jeunes ou des adultes les connaissances nécessaires à la compréhension théorique de la musique et à la maîtrise d'un instrument de musique ou du chant. Bénéficiant eux-mêmes d'une formation professionnelle de musicien ou de chanteur, les enseignants de musique connaissent les exigences techniques et pédagogiques indispensables à l'enseignement.</a:t>
              </a: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xdr:txBody>
        </xdr:sp>
        <xdr:clientData/>
      </xdr:twoCellAnchor>
    </mc:Fallback>
  </mc:AlternateContent>
  <mc:AlternateContent xmlns:mc="http://schemas.openxmlformats.org/markup-compatibility/2006">
    <mc:Choice xmlns:v="urn:schemas-microsoft-com:vml" Requires="v"/>
    <mc:Fallback>
      <xdr:twoCellAnchor editAs="absolute">
        <xdr:from>
          <xdr:col>6</xdr:col>
          <xdr:colOff>215900</xdr:colOff>
          <xdr:row>48</xdr:row>
          <xdr:rowOff>101600</xdr:rowOff>
        </xdr:from>
        <xdr:to>
          <xdr:col>15</xdr:col>
          <xdr:colOff>254000</xdr:colOff>
          <xdr:row>55</xdr:row>
          <xdr:rowOff>0</xdr:rowOff>
        </xdr:to>
        <xdr:sp macro="" textlink="">
          <xdr:nvSpPr>
            <xdr:cNvPr id="1111" name="Comment 202" hidden="1">
              <a:extLst>
                <a:ext uri="{FF2B5EF4-FFF2-40B4-BE49-F238E27FC236}">
                  <a16:creationId xmlns:a16="http://schemas.microsoft.com/office/drawing/2014/main" id="{B273628C-F754-2828-B8C8-C2D3646E06F0}"/>
                </a:ext>
              </a:extLst>
            </xdr:cNvPr>
            <xdr:cNvSpPr txBox="1">
              <a:spLocks noChangeArrowheads="1"/>
            </xdr:cNvSpPr>
          </xdr:nvSpPr>
          <xdr:spPr bwMode="auto">
            <a:xfrm>
              <a:off x="2971800" y="9829800"/>
              <a:ext cx="4381500" cy="1320800"/>
            </a:xfrm>
            <a:prstGeom prst="rect">
              <a:avLst/>
            </a:prstGeom>
            <a:solidFill>
              <a:srgbClr val="FFFFE1"/>
            </a:solidFill>
            <a:ln w="9525">
              <a:solidFill>
                <a:srgbClr val="000000"/>
              </a:solidFill>
              <a:miter lim="800%"/>
              <a:headEnd/>
              <a:tailEnd/>
            </a:ln>
            <a:effectLst>
              <a:outerShdw dist="35921" dir="2700000" algn="ctr" rotWithShape="0">
                <a:srgbClr val="80808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fr-FR" sz="1000" b="0" i="0" u="none" strike="noStrike" baseline="0%">
                  <a:solidFill>
                    <a:srgbClr val="000000"/>
                  </a:solidFill>
                  <a:latin typeface="Tahoma" pitchFamily="2" charset="0"/>
                  <a:ea typeface="Tahoma" pitchFamily="2" charset="0"/>
                  <a:cs typeface="Tahoma" pitchFamily="2" charset="0"/>
                </a:rPr>
                <a:t>Les architectes d'intérieur conçoivent et créent des espaces architecturaux et proposent l'aménagement de lieux fonctionnels et esthétiques, aussi bien pour l'habitation familiale que pour le commerce, l'industrie, la restauration ou les loisirs. Ils interviennent aussi dans la transformation d'immeubles anciens. Ils modifient ou créent des équipements (stands, expositions), du mobilier, des objets et des accessoires pour l'habitat individuel ou professionnel. Ils participent à des projets d'aménagement urbain et d'espaces publics.</a:t>
              </a: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xdr:txBody>
        </xdr:sp>
        <xdr:clientData/>
      </xdr:twoCellAnchor>
    </mc:Fallback>
  </mc:AlternateContent>
  <mc:AlternateContent xmlns:mc="http://schemas.openxmlformats.org/markup-compatibility/2006">
    <mc:Choice xmlns:v="urn:schemas-microsoft-com:vml" Requires="v"/>
    <mc:Fallback>
      <xdr:twoCellAnchor editAs="absolute">
        <xdr:from>
          <xdr:col>13</xdr:col>
          <xdr:colOff>304800</xdr:colOff>
          <xdr:row>48</xdr:row>
          <xdr:rowOff>76200</xdr:rowOff>
        </xdr:from>
        <xdr:to>
          <xdr:col>20</xdr:col>
          <xdr:colOff>25400</xdr:colOff>
          <xdr:row>57</xdr:row>
          <xdr:rowOff>50800</xdr:rowOff>
        </xdr:to>
        <xdr:sp macro="" textlink="">
          <xdr:nvSpPr>
            <xdr:cNvPr id="1112" name="Comment 214" hidden="1">
              <a:extLst>
                <a:ext uri="{FF2B5EF4-FFF2-40B4-BE49-F238E27FC236}">
                  <a16:creationId xmlns:a16="http://schemas.microsoft.com/office/drawing/2014/main" id="{D49F64C8-E8AB-D9F1-1941-69626C0B9448}"/>
                </a:ext>
              </a:extLst>
            </xdr:cNvPr>
            <xdr:cNvSpPr txBox="1">
              <a:spLocks noChangeArrowheads="1"/>
            </xdr:cNvSpPr>
          </xdr:nvSpPr>
          <xdr:spPr bwMode="auto">
            <a:xfrm>
              <a:off x="6438900" y="9804400"/>
              <a:ext cx="3606800" cy="1803400"/>
            </a:xfrm>
            <a:prstGeom prst="rect">
              <a:avLst/>
            </a:prstGeom>
            <a:solidFill>
              <a:srgbClr val="FFFFE1"/>
            </a:solidFill>
            <a:ln w="9525">
              <a:solidFill>
                <a:srgbClr val="000000"/>
              </a:solidFill>
              <a:miter lim="800%"/>
              <a:headEnd/>
              <a:tailEnd/>
            </a:ln>
            <a:effectLst>
              <a:outerShdw dist="35921" dir="2700000" algn="ctr" rotWithShape="0">
                <a:srgbClr val="80808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fr-FR" sz="1000" b="0" i="0" u="none" strike="noStrike" baseline="0%">
                  <a:solidFill>
                    <a:srgbClr val="000000"/>
                  </a:solidFill>
                  <a:latin typeface="Tahoma" pitchFamily="2" charset="0"/>
                  <a:ea typeface="Tahoma" pitchFamily="2" charset="0"/>
                  <a:cs typeface="Tahoma" pitchFamily="2" charset="0"/>
                </a:rPr>
                <a:t>Les architectes conçoivent, rénovent et transforment des bâtiments résidentiels (appartements, villas, chalets, etc.), commerciaux, administratifs ou industriels. Ils élaborent et proposent des projets de construction qui répondent aux aspirations et aux besoins de la clientèle. Ils interviennent à tous les stades d'un projet, depuis la conception d'un bâtiment jusqu'à la fin des travaux en tenant compte des contraintes techniques, des coûts et des délais d'exécution.</a:t>
              </a: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xdr:txBody>
        </xdr:sp>
        <xdr:clientData/>
      </xdr:twoCellAnchor>
    </mc:Fallback>
  </mc:AlternateContent>
  <mc:AlternateContent xmlns:mc="http://schemas.openxmlformats.org/markup-compatibility/2006">
    <mc:Choice xmlns:v="urn:schemas-microsoft-com:vml" Requires="v"/>
    <mc:Fallback>
      <xdr:twoCellAnchor editAs="absolute">
        <xdr:from>
          <xdr:col>6</xdr:col>
          <xdr:colOff>215900</xdr:colOff>
          <xdr:row>49</xdr:row>
          <xdr:rowOff>139700</xdr:rowOff>
        </xdr:from>
        <xdr:to>
          <xdr:col>15</xdr:col>
          <xdr:colOff>38100</xdr:colOff>
          <xdr:row>59</xdr:row>
          <xdr:rowOff>50800</xdr:rowOff>
        </xdr:to>
        <xdr:sp macro="" textlink="">
          <xdr:nvSpPr>
            <xdr:cNvPr id="1113" name="Comment 203" hidden="1">
              <a:extLst>
                <a:ext uri="{FF2B5EF4-FFF2-40B4-BE49-F238E27FC236}">
                  <a16:creationId xmlns:a16="http://schemas.microsoft.com/office/drawing/2014/main" id="{5E2C7A33-6E7C-D8AB-9A8D-E2B75FA7032C}"/>
                </a:ext>
              </a:extLst>
            </xdr:cNvPr>
            <xdr:cNvSpPr txBox="1">
              <a:spLocks noChangeArrowheads="1"/>
            </xdr:cNvSpPr>
          </xdr:nvSpPr>
          <xdr:spPr bwMode="auto">
            <a:xfrm>
              <a:off x="2971800" y="10071100"/>
              <a:ext cx="4165600" cy="1866900"/>
            </a:xfrm>
            <a:prstGeom prst="rect">
              <a:avLst/>
            </a:prstGeom>
            <a:solidFill>
              <a:srgbClr val="FFFFE1"/>
            </a:solidFill>
            <a:ln w="9525">
              <a:solidFill>
                <a:srgbClr val="000000"/>
              </a:solidFill>
              <a:miter lim="800%"/>
              <a:headEnd/>
              <a:tailEnd/>
            </a:ln>
            <a:effectLst>
              <a:outerShdw dist="35921" dir="2700000" algn="ctr" rotWithShape="0">
                <a:srgbClr val="80808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fr-FR" sz="1000" b="0" i="0" u="none" strike="noStrike" baseline="0%">
                  <a:solidFill>
                    <a:srgbClr val="000000"/>
                  </a:solidFill>
                  <a:latin typeface="Arial" pitchFamily="2" charset="0"/>
                  <a:cs typeface="Arial" pitchFamily="2" charset="0"/>
                </a:rPr>
                <a:t>Le technicien ou la technicienne en conduite de travaux assurent la mise en œuvre, la conduite et la gestion d'un ou de plusieurs projets de construction. Ils organisent les chantiers du bâtiment, du génie civil ou des aménagements paysagers, et sont chargés de planifier et de contrôler les tâches accomplies par les différents corps de métiers engagés (maçons, constructeurs de routes, installateurs en chauffage, installateurs-électriciens, carreleurs, horticulteurs-paysagers, etc.). Ils veillent à la coordination, à l'avancement et à la qualité des travaux.</a:t>
              </a: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xdr:txBody>
        </xdr:sp>
        <xdr:clientData/>
      </xdr:twoCellAnchor>
    </mc:Fallback>
  </mc:AlternateContent>
  <mc:AlternateContent xmlns:mc="http://schemas.openxmlformats.org/markup-compatibility/2006">
    <mc:Choice xmlns:v="urn:schemas-microsoft-com:vml" Requires="v"/>
    <mc:Fallback>
      <xdr:twoCellAnchor editAs="absolute">
        <xdr:from>
          <xdr:col>13</xdr:col>
          <xdr:colOff>304800</xdr:colOff>
          <xdr:row>49</xdr:row>
          <xdr:rowOff>127000</xdr:rowOff>
        </xdr:from>
        <xdr:to>
          <xdr:col>19</xdr:col>
          <xdr:colOff>342900</xdr:colOff>
          <xdr:row>56</xdr:row>
          <xdr:rowOff>177800</xdr:rowOff>
        </xdr:to>
        <xdr:sp macro="" textlink="">
          <xdr:nvSpPr>
            <xdr:cNvPr id="1114" name="Comment 215" hidden="1">
              <a:extLst>
                <a:ext uri="{FF2B5EF4-FFF2-40B4-BE49-F238E27FC236}">
                  <a16:creationId xmlns:a16="http://schemas.microsoft.com/office/drawing/2014/main" id="{47C65963-2C2A-DBB5-023E-C86F0523459F}"/>
                </a:ext>
              </a:extLst>
            </xdr:cNvPr>
            <xdr:cNvSpPr txBox="1">
              <a:spLocks noChangeArrowheads="1"/>
            </xdr:cNvSpPr>
          </xdr:nvSpPr>
          <xdr:spPr bwMode="auto">
            <a:xfrm>
              <a:off x="6438900" y="10058400"/>
              <a:ext cx="3429000" cy="1473200"/>
            </a:xfrm>
            <a:prstGeom prst="rect">
              <a:avLst/>
            </a:prstGeom>
            <a:solidFill>
              <a:srgbClr val="FFFFE1"/>
            </a:solidFill>
            <a:ln w="9525">
              <a:solidFill>
                <a:srgbClr val="000000"/>
              </a:solidFill>
              <a:miter lim="800%"/>
              <a:headEnd/>
              <a:tailEnd/>
            </a:ln>
            <a:effectLst>
              <a:outerShdw dist="35921" dir="2700000" algn="ctr" rotWithShape="0">
                <a:srgbClr val="80808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fr-FR" sz="1000" b="0" i="0" u="none" strike="noStrike" baseline="0%">
                  <a:solidFill>
                    <a:srgbClr val="000000"/>
                  </a:solidFill>
                  <a:latin typeface="Tahoma" pitchFamily="2" charset="0"/>
                  <a:ea typeface="Tahoma" pitchFamily="2" charset="0"/>
                  <a:cs typeface="Tahoma" pitchFamily="2" charset="0"/>
                </a:rPr>
                <a:t>Le ou la volcanologue sont des géologues spécialisés dans l'étude des volcans, de leurs laves et de leurs gaz. Ils tentent de comprendre l'origine des magmas et les facteurs qui déclenchent les éruptions. L'observation permanente de volcans actifs leur permet de décrypter les signes précurseurs d'un "réveil" et de protéger les populations gravitant à proximité.</a:t>
              </a: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xdr:txBody>
        </xdr:sp>
        <xdr:clientData/>
      </xdr:twoCellAnchor>
    </mc:Fallback>
  </mc:AlternateContent>
  <mc:AlternateContent xmlns:mc="http://schemas.openxmlformats.org/markup-compatibility/2006">
    <mc:Choice xmlns:v="urn:schemas-microsoft-com:vml" Requires="v"/>
    <mc:Fallback>
      <xdr:twoCellAnchor editAs="absolute">
        <xdr:from>
          <xdr:col>2</xdr:col>
          <xdr:colOff>139700</xdr:colOff>
          <xdr:row>59</xdr:row>
          <xdr:rowOff>127000</xdr:rowOff>
        </xdr:from>
        <xdr:to>
          <xdr:col>12</xdr:col>
          <xdr:colOff>12700</xdr:colOff>
          <xdr:row>66</xdr:row>
          <xdr:rowOff>139700</xdr:rowOff>
        </xdr:to>
        <xdr:sp macro="" textlink="">
          <xdr:nvSpPr>
            <xdr:cNvPr id="1115" name="Comment 216" hidden="1">
              <a:extLst>
                <a:ext uri="{FF2B5EF4-FFF2-40B4-BE49-F238E27FC236}">
                  <a16:creationId xmlns:a16="http://schemas.microsoft.com/office/drawing/2014/main" id="{D347A955-5B4E-48E6-C0A2-AC4D2FEE04B2}"/>
                </a:ext>
              </a:extLst>
            </xdr:cNvPr>
            <xdr:cNvSpPr txBox="1">
              <a:spLocks noChangeArrowheads="1"/>
            </xdr:cNvSpPr>
          </xdr:nvSpPr>
          <xdr:spPr bwMode="auto">
            <a:xfrm>
              <a:off x="1270000" y="12014200"/>
              <a:ext cx="4394200" cy="1447800"/>
            </a:xfrm>
            <a:prstGeom prst="rect">
              <a:avLst/>
            </a:prstGeom>
            <a:solidFill>
              <a:srgbClr val="FFFFE1"/>
            </a:solidFill>
            <a:ln w="9525">
              <a:solidFill>
                <a:srgbClr val="000000"/>
              </a:solidFill>
              <a:miter lim="800%"/>
              <a:headEnd/>
              <a:tailEnd/>
            </a:ln>
            <a:effectLst>
              <a:outerShdw dist="35921" dir="2700000" algn="ctr" rotWithShape="0">
                <a:srgbClr val="80808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fr-FR" sz="1000" b="0" i="0" u="none" strike="noStrike" baseline="0%">
                  <a:solidFill>
                    <a:srgbClr val="000000"/>
                  </a:solidFill>
                  <a:latin typeface="Tahoma" pitchFamily="2" charset="0"/>
                  <a:ea typeface="Tahoma" pitchFamily="2" charset="0"/>
                  <a:cs typeface="Tahoma" pitchFamily="2" charset="0"/>
                </a:rPr>
                <a:t>Le ou la spécialiste en ressources humaines sont chargés des différents aspects de la gestion du personnel au sein de l'entreprise où ils sont actifs: sélection, recrutement, formation, rémunération, etc. Ils peuvent également se spécialiser dans le conseil en personnel et être des intermédiaires entre des entreprises qui cherchent du personnel, fixe ou temporaire, et les personnes à la recherche d'un emploi; dans ce cas, ils sont démarcheurs et recruteurs à la fois.</a:t>
              </a: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xdr:txBody>
        </xdr:sp>
        <xdr:clientData/>
      </xdr:twoCellAnchor>
    </mc:Fallback>
  </mc:AlternateContent>
  <mc:AlternateContent xmlns:mc="http://schemas.openxmlformats.org/markup-compatibility/2006">
    <mc:Choice xmlns:v="urn:schemas-microsoft-com:vml" Requires="v"/>
    <mc:Fallback>
      <xdr:twoCellAnchor editAs="absolute">
        <xdr:from>
          <xdr:col>12</xdr:col>
          <xdr:colOff>139700</xdr:colOff>
          <xdr:row>59</xdr:row>
          <xdr:rowOff>127000</xdr:rowOff>
        </xdr:from>
        <xdr:to>
          <xdr:col>17</xdr:col>
          <xdr:colOff>381000</xdr:colOff>
          <xdr:row>66</xdr:row>
          <xdr:rowOff>139700</xdr:rowOff>
        </xdr:to>
        <xdr:sp macro="" textlink="">
          <xdr:nvSpPr>
            <xdr:cNvPr id="1116" name="Comment 230" hidden="1">
              <a:extLst>
                <a:ext uri="{FF2B5EF4-FFF2-40B4-BE49-F238E27FC236}">
                  <a16:creationId xmlns:a16="http://schemas.microsoft.com/office/drawing/2014/main" id="{91F980CA-281F-D138-D9AF-73C6C5BE7F7D}"/>
                </a:ext>
              </a:extLst>
            </xdr:cNvPr>
            <xdr:cNvSpPr txBox="1">
              <a:spLocks noChangeArrowheads="1"/>
            </xdr:cNvSpPr>
          </xdr:nvSpPr>
          <xdr:spPr bwMode="auto">
            <a:xfrm>
              <a:off x="5791200" y="12014200"/>
              <a:ext cx="3048000" cy="1447800"/>
            </a:xfrm>
            <a:prstGeom prst="rect">
              <a:avLst/>
            </a:prstGeom>
            <a:solidFill>
              <a:srgbClr val="FFFFE1"/>
            </a:solidFill>
            <a:ln w="9525">
              <a:solidFill>
                <a:srgbClr val="000000"/>
              </a:solidFill>
              <a:miter lim="800%"/>
              <a:headEnd/>
              <a:tailEnd/>
            </a:ln>
            <a:effectLst>
              <a:outerShdw dist="35921" dir="2700000" algn="ctr" rotWithShape="0">
                <a:srgbClr val="80808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fr-FR" sz="1000" b="0" i="0" u="none" strike="noStrike" baseline="0%">
                  <a:solidFill>
                    <a:srgbClr val="000000"/>
                  </a:solidFill>
                  <a:latin typeface="Tahoma" pitchFamily="2" charset="0"/>
                  <a:ea typeface="Tahoma" pitchFamily="2" charset="0"/>
                  <a:cs typeface="Tahoma" pitchFamily="2" charset="0"/>
                </a:rPr>
                <a:t>Le télématicien ou la télématicienne sont des spécialistes des réseaux de télécommunications servis par des moyens informatiques. Ils installent, programment, entretiennent et réparent des systèmes de communication et d'échange de données (téléphones, visiophones, scanner, fax, réseaux d'ordinateurs).</a:t>
              </a: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xdr:txBody>
        </xdr:sp>
        <xdr:clientData/>
      </xdr:twoCellAnchor>
    </mc:Fallback>
  </mc:AlternateContent>
  <mc:AlternateContent xmlns:mc="http://schemas.openxmlformats.org/markup-compatibility/2006">
    <mc:Choice xmlns:v="urn:schemas-microsoft-com:vml" Requires="v"/>
    <mc:Fallback>
      <xdr:twoCellAnchor editAs="absolute">
        <xdr:from>
          <xdr:col>6</xdr:col>
          <xdr:colOff>215900</xdr:colOff>
          <xdr:row>53</xdr:row>
          <xdr:rowOff>38100</xdr:rowOff>
        </xdr:from>
        <xdr:to>
          <xdr:col>14</xdr:col>
          <xdr:colOff>266700</xdr:colOff>
          <xdr:row>62</xdr:row>
          <xdr:rowOff>38100</xdr:rowOff>
        </xdr:to>
        <xdr:sp macro="" textlink="">
          <xdr:nvSpPr>
            <xdr:cNvPr id="1117" name="Comment 217" hidden="1">
              <a:extLst>
                <a:ext uri="{FF2B5EF4-FFF2-40B4-BE49-F238E27FC236}">
                  <a16:creationId xmlns:a16="http://schemas.microsoft.com/office/drawing/2014/main" id="{7DF9D314-847F-63C6-DE63-86CAABDE11A1}"/>
                </a:ext>
              </a:extLst>
            </xdr:cNvPr>
            <xdr:cNvSpPr txBox="1">
              <a:spLocks noChangeArrowheads="1"/>
            </xdr:cNvSpPr>
          </xdr:nvSpPr>
          <xdr:spPr bwMode="auto">
            <a:xfrm>
              <a:off x="2971800" y="10782300"/>
              <a:ext cx="3911600" cy="1765300"/>
            </a:xfrm>
            <a:prstGeom prst="rect">
              <a:avLst/>
            </a:prstGeom>
            <a:solidFill>
              <a:srgbClr val="FFFFE1"/>
            </a:solidFill>
            <a:ln w="9525">
              <a:solidFill>
                <a:srgbClr val="000000"/>
              </a:solidFill>
              <a:miter lim="800%"/>
              <a:headEnd/>
              <a:tailEnd/>
            </a:ln>
            <a:effectLst>
              <a:outerShdw dist="35921" dir="2700000" algn="ctr" rotWithShape="0">
                <a:srgbClr val="80808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fr-FR" sz="1000" b="0" i="0" u="none" strike="noStrike" baseline="0%">
                  <a:solidFill>
                    <a:srgbClr val="000000"/>
                  </a:solidFill>
                  <a:latin typeface="Tahoma" pitchFamily="2" charset="0"/>
                  <a:ea typeface="Tahoma" pitchFamily="2" charset="0"/>
                  <a:cs typeface="Tahoma" pitchFamily="2" charset="0"/>
                </a:rPr>
                <a:t>L'électronicien ou l'électronicienne en multimédia installent, entretiennent et réparent des appareils de l'électronique de divertissement et du domaine Home Office (logiciels et matériel informatique). Les appareils peuvent être un téléviseur, un ordinateur, une imprimante, un scanner, un modem, un lecteur-enregistreur DVD, un caméscope, un appareil photo numérique, un système de vidéo-surveillance, etc. Les installations de réception terrestre et satellite et la distribution de signaux audio, vidéo et de données sont aussi assumées par les professionnels du multimédia.</a:t>
              </a: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xdr:txBody>
        </xdr:sp>
        <xdr:clientData/>
      </xdr:twoCellAnchor>
    </mc:Fallback>
  </mc:AlternateContent>
  <mc:AlternateContent xmlns:mc="http://schemas.openxmlformats.org/markup-compatibility/2006">
    <mc:Choice xmlns:v="urn:schemas-microsoft-com:vml" Requires="v"/>
    <mc:Fallback>
      <xdr:twoCellAnchor editAs="absolute">
        <xdr:from>
          <xdr:col>13</xdr:col>
          <xdr:colOff>304800</xdr:colOff>
          <xdr:row>53</xdr:row>
          <xdr:rowOff>38100</xdr:rowOff>
        </xdr:from>
        <xdr:to>
          <xdr:col>20</xdr:col>
          <xdr:colOff>139700</xdr:colOff>
          <xdr:row>62</xdr:row>
          <xdr:rowOff>190500</xdr:rowOff>
        </xdr:to>
        <xdr:sp macro="" textlink="">
          <xdr:nvSpPr>
            <xdr:cNvPr id="1118" name="Comment 231" hidden="1">
              <a:extLst>
                <a:ext uri="{FF2B5EF4-FFF2-40B4-BE49-F238E27FC236}">
                  <a16:creationId xmlns:a16="http://schemas.microsoft.com/office/drawing/2014/main" id="{981EC21B-14EC-666E-D82B-363D0617C447}"/>
                </a:ext>
              </a:extLst>
            </xdr:cNvPr>
            <xdr:cNvSpPr txBox="1">
              <a:spLocks noChangeArrowheads="1"/>
            </xdr:cNvSpPr>
          </xdr:nvSpPr>
          <xdr:spPr bwMode="auto">
            <a:xfrm>
              <a:off x="6438900" y="10782300"/>
              <a:ext cx="3721100" cy="1917700"/>
            </a:xfrm>
            <a:prstGeom prst="rect">
              <a:avLst/>
            </a:prstGeom>
            <a:solidFill>
              <a:srgbClr val="FFFFE1"/>
            </a:solidFill>
            <a:ln w="9525">
              <a:solidFill>
                <a:srgbClr val="000000"/>
              </a:solidFill>
              <a:miter lim="800%"/>
              <a:headEnd/>
              <a:tailEnd/>
            </a:ln>
            <a:effectLst>
              <a:outerShdw dist="35921" dir="2700000" algn="ctr" rotWithShape="0">
                <a:srgbClr val="80808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fr-FR" sz="1000" b="0" i="0" u="none" strike="noStrike" baseline="0%">
                  <a:solidFill>
                    <a:srgbClr val="000000"/>
                  </a:solidFill>
                  <a:latin typeface="Tahoma" pitchFamily="2" charset="0"/>
                  <a:ea typeface="Tahoma" pitchFamily="2" charset="0"/>
                  <a:cs typeface="Tahoma" pitchFamily="2" charset="0"/>
                </a:rPr>
                <a:t>Le réalisateur ou la réalisatrice de films assument la responsabilité de l'ensemble de la création d'un produit audiovisuel (film ou émission de télévision) depuis la préparation (scénario) jusqu'à son achèvement (montage) et sa diffusion. Ils déterminent le style du film et se chargent d'élaborer la narration d'un sujet ou de développer un original avec un auteur. Responsables de la création artistique et des choix techniques de toutes les opérations, ils dirigent l'ensemble du travail selon leur vision du contenu et leur manière de traiter le projet.</a:t>
              </a: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xdr:txBody>
        </xdr:sp>
        <xdr:clientData/>
      </xdr:twoCellAnchor>
    </mc:Fallback>
  </mc:AlternateContent>
  <mc:AlternateContent xmlns:mc="http://schemas.openxmlformats.org/markup-compatibility/2006">
    <mc:Choice xmlns:v="urn:schemas-microsoft-com:vml" Requires="v"/>
    <mc:Fallback>
      <xdr:twoCellAnchor editAs="absolute">
        <xdr:from>
          <xdr:col>6</xdr:col>
          <xdr:colOff>215900</xdr:colOff>
          <xdr:row>54</xdr:row>
          <xdr:rowOff>0</xdr:rowOff>
        </xdr:from>
        <xdr:to>
          <xdr:col>14</xdr:col>
          <xdr:colOff>114300</xdr:colOff>
          <xdr:row>61</xdr:row>
          <xdr:rowOff>165100</xdr:rowOff>
        </xdr:to>
        <xdr:sp macro="" textlink="">
          <xdr:nvSpPr>
            <xdr:cNvPr id="1119" name="Comment 218" hidden="1">
              <a:extLst>
                <a:ext uri="{FF2B5EF4-FFF2-40B4-BE49-F238E27FC236}">
                  <a16:creationId xmlns:a16="http://schemas.microsoft.com/office/drawing/2014/main" id="{9EB3603B-7629-304A-A5BC-802DFE49BE03}"/>
                </a:ext>
              </a:extLst>
            </xdr:cNvPr>
            <xdr:cNvSpPr txBox="1">
              <a:spLocks noChangeArrowheads="1"/>
            </xdr:cNvSpPr>
          </xdr:nvSpPr>
          <xdr:spPr bwMode="auto">
            <a:xfrm>
              <a:off x="2971800" y="10947400"/>
              <a:ext cx="3759200" cy="1524000"/>
            </a:xfrm>
            <a:prstGeom prst="rect">
              <a:avLst/>
            </a:prstGeom>
            <a:solidFill>
              <a:srgbClr val="FFFFE1"/>
            </a:solidFill>
            <a:ln w="9525">
              <a:solidFill>
                <a:srgbClr val="000000"/>
              </a:solidFill>
              <a:miter lim="800%"/>
              <a:headEnd/>
              <a:tailEnd/>
            </a:ln>
            <a:effectLst>
              <a:outerShdw dist="35921" dir="2700000" algn="ctr" rotWithShape="0">
                <a:srgbClr val="80808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fr-FR" sz="1000" b="0" i="0" u="none" strike="noStrike" baseline="0%">
                  <a:solidFill>
                    <a:srgbClr val="000000"/>
                  </a:solidFill>
                  <a:latin typeface="Tahoma" pitchFamily="2" charset="0"/>
                  <a:ea typeface="Tahoma" pitchFamily="2" charset="0"/>
                  <a:cs typeface="Tahoma" pitchFamily="2" charset="0"/>
                </a:rPr>
                <a:t>L'ingénieur ou l'ingénieure HES en informatique participent à l'étude, au développement, à la réalisation et à la maintenance de systèmes informatiques dans leurs composants logiciels et matériels. Leurs compétences leur permettent d'aborder les problèmes traitant du contrôle de processus (industriels, communication, etc.), du traitement des données, de la transmission d'informations, etc., en appliquant des méthodes rigoureuses de fonctionnement.</a:t>
              </a: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xdr:txBody>
        </xdr:sp>
        <xdr:clientData/>
      </xdr:twoCellAnchor>
    </mc:Fallback>
  </mc:AlternateContent>
  <mc:AlternateContent xmlns:mc="http://schemas.openxmlformats.org/markup-compatibility/2006">
    <mc:Choice xmlns:v="urn:schemas-microsoft-com:vml" Requires="v"/>
    <mc:Fallback>
      <xdr:twoCellAnchor editAs="absolute">
        <xdr:from>
          <xdr:col>13</xdr:col>
          <xdr:colOff>304800</xdr:colOff>
          <xdr:row>54</xdr:row>
          <xdr:rowOff>0</xdr:rowOff>
        </xdr:from>
        <xdr:to>
          <xdr:col>19</xdr:col>
          <xdr:colOff>228600</xdr:colOff>
          <xdr:row>61</xdr:row>
          <xdr:rowOff>38100</xdr:rowOff>
        </xdr:to>
        <xdr:sp macro="" textlink="">
          <xdr:nvSpPr>
            <xdr:cNvPr id="1120" name="Comment 232" hidden="1">
              <a:extLst>
                <a:ext uri="{FF2B5EF4-FFF2-40B4-BE49-F238E27FC236}">
                  <a16:creationId xmlns:a16="http://schemas.microsoft.com/office/drawing/2014/main" id="{994CE461-5887-888E-EB9D-73E5C8B81F8D}"/>
                </a:ext>
              </a:extLst>
            </xdr:cNvPr>
            <xdr:cNvSpPr txBox="1">
              <a:spLocks noChangeArrowheads="1"/>
            </xdr:cNvSpPr>
          </xdr:nvSpPr>
          <xdr:spPr bwMode="auto">
            <a:xfrm>
              <a:off x="6438900" y="10947400"/>
              <a:ext cx="3314700" cy="1397000"/>
            </a:xfrm>
            <a:prstGeom prst="rect">
              <a:avLst/>
            </a:prstGeom>
            <a:solidFill>
              <a:srgbClr val="FFFFE1"/>
            </a:solidFill>
            <a:ln w="9525">
              <a:solidFill>
                <a:srgbClr val="000000"/>
              </a:solidFill>
              <a:miter lim="800%"/>
              <a:headEnd/>
              <a:tailEnd/>
            </a:ln>
            <a:effectLst>
              <a:outerShdw dist="35921" dir="2700000" algn="ctr" rotWithShape="0">
                <a:srgbClr val="80808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fr-FR" sz="1000" b="0" i="0" u="none" strike="noStrike" baseline="0%">
                  <a:solidFill>
                    <a:srgbClr val="000000"/>
                  </a:solidFill>
                  <a:latin typeface="Tahoma" pitchFamily="2" charset="0"/>
                  <a:ea typeface="Tahoma" pitchFamily="2" charset="0"/>
                  <a:cs typeface="Tahoma" pitchFamily="2" charset="0"/>
                </a:rPr>
                <a:t>Le ou la pilote de locomotive conduisent des trains qui transportent des passagers (mécanicien-ne en trafic voyageurs) ou des marchandises (mécanicien-ne cargo). Ils se conforment aux règles de sécurité (observation des instruments de contrôle et de la signalisation) et respectent les horaires propres à leur convoi (trains directs ou régionaux, trains de marchandises, etc.).</a:t>
              </a: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xdr:txBody>
        </xdr:sp>
        <xdr:clientData/>
      </xdr:twoCellAnchor>
    </mc:Fallback>
  </mc:AlternateContent>
  <mc:AlternateContent xmlns:mc="http://schemas.openxmlformats.org/markup-compatibility/2006">
    <mc:Choice xmlns:v="urn:schemas-microsoft-com:vml" Requires="v"/>
    <mc:Fallback>
      <xdr:twoCellAnchor editAs="absolute">
        <xdr:from>
          <xdr:col>6</xdr:col>
          <xdr:colOff>215900</xdr:colOff>
          <xdr:row>54</xdr:row>
          <xdr:rowOff>165100</xdr:rowOff>
        </xdr:from>
        <xdr:to>
          <xdr:col>15</xdr:col>
          <xdr:colOff>25400</xdr:colOff>
          <xdr:row>62</xdr:row>
          <xdr:rowOff>101600</xdr:rowOff>
        </xdr:to>
        <xdr:sp macro="" textlink="">
          <xdr:nvSpPr>
            <xdr:cNvPr id="1121" name="Comment 219" hidden="1">
              <a:extLst>
                <a:ext uri="{FF2B5EF4-FFF2-40B4-BE49-F238E27FC236}">
                  <a16:creationId xmlns:a16="http://schemas.microsoft.com/office/drawing/2014/main" id="{B659A7AC-4755-8078-2969-E08239FA5091}"/>
                </a:ext>
              </a:extLst>
            </xdr:cNvPr>
            <xdr:cNvSpPr txBox="1">
              <a:spLocks noChangeArrowheads="1"/>
            </xdr:cNvSpPr>
          </xdr:nvSpPr>
          <xdr:spPr bwMode="auto">
            <a:xfrm>
              <a:off x="2971800" y="11112500"/>
              <a:ext cx="4152900" cy="1498600"/>
            </a:xfrm>
            <a:prstGeom prst="rect">
              <a:avLst/>
            </a:prstGeom>
            <a:solidFill>
              <a:srgbClr val="FFFFE1"/>
            </a:solidFill>
            <a:ln w="9525">
              <a:solidFill>
                <a:srgbClr val="000000"/>
              </a:solidFill>
              <a:miter lim="800%"/>
              <a:headEnd/>
              <a:tailEnd/>
            </a:ln>
            <a:effectLst>
              <a:outerShdw dist="35921" dir="2700000" algn="ctr" rotWithShape="0">
                <a:srgbClr val="80808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fr-FR" sz="1000" b="0" i="0" u="none" strike="noStrike" baseline="0%">
                  <a:solidFill>
                    <a:srgbClr val="000000"/>
                  </a:solidFill>
                  <a:latin typeface="Tahoma" pitchFamily="2" charset="0"/>
                  <a:ea typeface="Tahoma" pitchFamily="2" charset="0"/>
                  <a:cs typeface="Tahoma" pitchFamily="2" charset="0"/>
                </a:rPr>
                <a:t>L'ingénieur ou l'ingénieure en génie mécanique conçoivent et créent des machines, instruments, appareils et systèmes mécaniques indispensables à l'évolution de tous les secteurs de l'économie: transports, génie médical, industries des machines, alimentaire, chimique, électrique, etc.</a:t>
              </a:r>
            </a:p>
            <a:p>
              <a:pPr algn="l" rtl="0">
                <a:defRPr sz="1000"/>
              </a:pPr>
              <a:r>
                <a:rPr lang="fr-FR" sz="1000" b="0" i="0" u="none" strike="noStrike" baseline="0%">
                  <a:solidFill>
                    <a:srgbClr val="000000"/>
                  </a:solidFill>
                  <a:latin typeface="Tahoma" pitchFamily="2" charset="0"/>
                  <a:ea typeface="Tahoma" pitchFamily="2" charset="0"/>
                  <a:cs typeface="Tahoma" pitchFamily="2" charset="0"/>
                </a:rPr>
                <a:t>En prise directe avec la production industrielle, les ingénieurs en génie mécanique ont pour objectif le développement de processus à des coûts de fabrication les plus économiques.</a:t>
              </a: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xdr:txBody>
        </xdr:sp>
        <xdr:clientData/>
      </xdr:twoCellAnchor>
    </mc:Fallback>
  </mc:AlternateContent>
  <mc:AlternateContent xmlns:mc="http://schemas.openxmlformats.org/markup-compatibility/2006">
    <mc:Choice xmlns:v="urn:schemas-microsoft-com:vml" Requires="v"/>
    <mc:Fallback>
      <xdr:twoCellAnchor editAs="absolute">
        <xdr:from>
          <xdr:col>13</xdr:col>
          <xdr:colOff>304800</xdr:colOff>
          <xdr:row>54</xdr:row>
          <xdr:rowOff>165100</xdr:rowOff>
        </xdr:from>
        <xdr:to>
          <xdr:col>19</xdr:col>
          <xdr:colOff>76200</xdr:colOff>
          <xdr:row>60</xdr:row>
          <xdr:rowOff>139700</xdr:rowOff>
        </xdr:to>
        <xdr:sp macro="" textlink="">
          <xdr:nvSpPr>
            <xdr:cNvPr id="1122" name="Comment 233" hidden="1">
              <a:extLst>
                <a:ext uri="{FF2B5EF4-FFF2-40B4-BE49-F238E27FC236}">
                  <a16:creationId xmlns:a16="http://schemas.microsoft.com/office/drawing/2014/main" id="{FEC93013-5A3D-6C41-2F8E-330494BD4455}"/>
                </a:ext>
              </a:extLst>
            </xdr:cNvPr>
            <xdr:cNvSpPr txBox="1">
              <a:spLocks noChangeArrowheads="1"/>
            </xdr:cNvSpPr>
          </xdr:nvSpPr>
          <xdr:spPr bwMode="auto">
            <a:xfrm>
              <a:off x="6438900" y="11112500"/>
              <a:ext cx="3162300" cy="1130300"/>
            </a:xfrm>
            <a:prstGeom prst="rect">
              <a:avLst/>
            </a:prstGeom>
            <a:solidFill>
              <a:srgbClr val="FFFFE1"/>
            </a:solidFill>
            <a:ln w="9525">
              <a:solidFill>
                <a:srgbClr val="000000"/>
              </a:solidFill>
              <a:miter lim="800%"/>
              <a:headEnd/>
              <a:tailEnd/>
            </a:ln>
            <a:effectLst>
              <a:outerShdw dist="35921" dir="2700000" algn="ctr" rotWithShape="0">
                <a:srgbClr val="80808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fr-FR" sz="1000" b="0" i="0" u="none" strike="noStrike" baseline="0%">
                  <a:solidFill>
                    <a:srgbClr val="000000"/>
                  </a:solidFill>
                  <a:latin typeface="Tahoma" pitchFamily="2" charset="0"/>
                  <a:ea typeface="Tahoma" pitchFamily="2" charset="0"/>
                  <a:cs typeface="Tahoma" pitchFamily="2" charset="0"/>
                </a:rPr>
                <a:t>Le technicien ou la technicienne en radiologie médicale (TRM) réalisent des images du corps humain au moyen de différentes méthodes, pour offrir aux médecins les informations nécessaires à établir un diagnostic. Ils appliquent également des traitements thérapeutiques.</a:t>
              </a: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r>
                <a:rPr lang="fr-FR" sz="800" b="0" i="0" u="none" strike="noStrike" baseline="0%">
                  <a:solidFill>
                    <a:srgbClr val="000000"/>
                  </a:solidFill>
                  <a:latin typeface="Tahoma" pitchFamily="2" charset="0"/>
                  <a:ea typeface="Tahoma" pitchFamily="2" charset="0"/>
                  <a:cs typeface="Tahoma" pitchFamily="2" charset="0"/>
                </a:rPr>
                <a:t> </a:t>
              </a: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xdr:txBody>
        </xdr:sp>
        <xdr:clientData/>
      </xdr:twoCellAnchor>
    </mc:Fallback>
  </mc:AlternateContent>
  <mc:AlternateContent xmlns:mc="http://schemas.openxmlformats.org/markup-compatibility/2006">
    <mc:Choice xmlns:v="urn:schemas-microsoft-com:vml" Requires="v"/>
    <mc:Fallback>
      <xdr:twoCellAnchor editAs="absolute">
        <xdr:from>
          <xdr:col>6</xdr:col>
          <xdr:colOff>215900</xdr:colOff>
          <xdr:row>55</xdr:row>
          <xdr:rowOff>127000</xdr:rowOff>
        </xdr:from>
        <xdr:to>
          <xdr:col>13</xdr:col>
          <xdr:colOff>228600</xdr:colOff>
          <xdr:row>63</xdr:row>
          <xdr:rowOff>139700</xdr:rowOff>
        </xdr:to>
        <xdr:sp macro="" textlink="">
          <xdr:nvSpPr>
            <xdr:cNvPr id="1123" name="Comment 220" hidden="1">
              <a:extLst>
                <a:ext uri="{FF2B5EF4-FFF2-40B4-BE49-F238E27FC236}">
                  <a16:creationId xmlns:a16="http://schemas.microsoft.com/office/drawing/2014/main" id="{83149D92-FD90-054D-7443-6712BA8D996D}"/>
                </a:ext>
              </a:extLst>
            </xdr:cNvPr>
            <xdr:cNvSpPr txBox="1">
              <a:spLocks noChangeArrowheads="1"/>
            </xdr:cNvSpPr>
          </xdr:nvSpPr>
          <xdr:spPr bwMode="auto">
            <a:xfrm>
              <a:off x="2971800" y="11277600"/>
              <a:ext cx="3390900" cy="1574800"/>
            </a:xfrm>
            <a:prstGeom prst="rect">
              <a:avLst/>
            </a:prstGeom>
            <a:solidFill>
              <a:srgbClr val="FFFFE1"/>
            </a:solidFill>
            <a:ln w="9525">
              <a:solidFill>
                <a:srgbClr val="000000"/>
              </a:solidFill>
              <a:miter lim="800%"/>
              <a:headEnd/>
              <a:tailEnd/>
            </a:ln>
            <a:effectLst>
              <a:outerShdw dist="35921" dir="2700000" algn="ctr" rotWithShape="0">
                <a:srgbClr val="80808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fr-FR" sz="1000" b="0" i="0" u="none" strike="noStrike" baseline="0%">
                  <a:solidFill>
                    <a:srgbClr val="000000"/>
                  </a:solidFill>
                  <a:latin typeface="Tahoma" pitchFamily="2" charset="0"/>
                  <a:ea typeface="Tahoma" pitchFamily="2" charset="0"/>
                  <a:cs typeface="Tahoma" pitchFamily="2" charset="0"/>
                </a:rPr>
                <a:t>L'ambulancier ou l'ambulancière assurent les soins préhospitaliers d'urgence de façon autonome, ou en collaboration avec d'autres professionnels de la santé et du sauvetage. Placés sous la responsabilité d'un médecin pour tout acte médical, les ambulanciers s'occupent de patients en situation d'urgence ou transportent ceux qui ne peuvent rejoindre un centre de soins par leurs propres moyens.</a:t>
              </a: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xdr:txBody>
        </xdr:sp>
        <xdr:clientData/>
      </xdr:twoCellAnchor>
    </mc:Fallback>
  </mc:AlternateContent>
  <mc:AlternateContent xmlns:mc="http://schemas.openxmlformats.org/markup-compatibility/2006">
    <mc:Choice xmlns:v="urn:schemas-microsoft-com:vml" Requires="v"/>
    <mc:Fallback>
      <xdr:twoCellAnchor editAs="absolute">
        <xdr:from>
          <xdr:col>13</xdr:col>
          <xdr:colOff>304800</xdr:colOff>
          <xdr:row>55</xdr:row>
          <xdr:rowOff>127000</xdr:rowOff>
        </xdr:from>
        <xdr:to>
          <xdr:col>19</xdr:col>
          <xdr:colOff>342900</xdr:colOff>
          <xdr:row>63</xdr:row>
          <xdr:rowOff>177800</xdr:rowOff>
        </xdr:to>
        <xdr:sp macro="" textlink="">
          <xdr:nvSpPr>
            <xdr:cNvPr id="1124" name="Comment 234" hidden="1">
              <a:extLst>
                <a:ext uri="{FF2B5EF4-FFF2-40B4-BE49-F238E27FC236}">
                  <a16:creationId xmlns:a16="http://schemas.microsoft.com/office/drawing/2014/main" id="{CBD6FDBF-1C41-821A-D412-4B53473E40DF}"/>
                </a:ext>
              </a:extLst>
            </xdr:cNvPr>
            <xdr:cNvSpPr txBox="1">
              <a:spLocks noChangeArrowheads="1"/>
            </xdr:cNvSpPr>
          </xdr:nvSpPr>
          <xdr:spPr bwMode="auto">
            <a:xfrm>
              <a:off x="6438900" y="11277600"/>
              <a:ext cx="3429000" cy="1612900"/>
            </a:xfrm>
            <a:prstGeom prst="rect">
              <a:avLst/>
            </a:prstGeom>
            <a:solidFill>
              <a:srgbClr val="FFFFE1"/>
            </a:solidFill>
            <a:ln w="9525">
              <a:solidFill>
                <a:srgbClr val="000000"/>
              </a:solidFill>
              <a:miter lim="800%"/>
              <a:headEnd/>
              <a:tailEnd/>
            </a:ln>
            <a:effectLst>
              <a:outerShdw dist="35921" dir="2700000" algn="ctr" rotWithShape="0">
                <a:srgbClr val="80808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fr-FR" sz="1000" b="0" i="0" u="none" strike="noStrike" baseline="0%">
                  <a:solidFill>
                    <a:srgbClr val="000000"/>
                  </a:solidFill>
                  <a:latin typeface="Tahoma" pitchFamily="2" charset="0"/>
                  <a:ea typeface="Tahoma" pitchFamily="2" charset="0"/>
                  <a:cs typeface="Tahoma" pitchFamily="2" charset="0"/>
                </a:rPr>
                <a:t>Les interprètes de conférence servent d'intermédiaires entre les hommes, les organisations, les entreprises, les gouvernements ou les institutions de pays ou de régions de langues différentes pour leur permettre de communiquer oralement. Ils restituent verbalement dans leur langue maternelle, simultanément ou consécutivement, un discours, une conférence ou un texte lu.</a:t>
              </a: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xdr:txBody>
        </xdr:sp>
        <xdr:clientData/>
      </xdr:twoCellAnchor>
    </mc:Fallback>
  </mc:AlternateContent>
  <mc:AlternateContent xmlns:mc="http://schemas.openxmlformats.org/markup-compatibility/2006">
    <mc:Choice xmlns:v="urn:schemas-microsoft-com:vml" Requires="v"/>
    <mc:Fallback>
      <xdr:twoCellAnchor editAs="absolute">
        <xdr:from>
          <xdr:col>6</xdr:col>
          <xdr:colOff>215900</xdr:colOff>
          <xdr:row>56</xdr:row>
          <xdr:rowOff>88900</xdr:rowOff>
        </xdr:from>
        <xdr:to>
          <xdr:col>14</xdr:col>
          <xdr:colOff>190500</xdr:colOff>
          <xdr:row>64</xdr:row>
          <xdr:rowOff>101600</xdr:rowOff>
        </xdr:to>
        <xdr:sp macro="" textlink="">
          <xdr:nvSpPr>
            <xdr:cNvPr id="1125" name="Comment 221" hidden="1">
              <a:extLst>
                <a:ext uri="{FF2B5EF4-FFF2-40B4-BE49-F238E27FC236}">
                  <a16:creationId xmlns:a16="http://schemas.microsoft.com/office/drawing/2014/main" id="{E50C7A27-1F53-F0D0-FD75-83E95D349025}"/>
                </a:ext>
              </a:extLst>
            </xdr:cNvPr>
            <xdr:cNvSpPr txBox="1">
              <a:spLocks noChangeArrowheads="1"/>
            </xdr:cNvSpPr>
          </xdr:nvSpPr>
          <xdr:spPr bwMode="auto">
            <a:xfrm>
              <a:off x="2971800" y="11442700"/>
              <a:ext cx="3835400" cy="1574800"/>
            </a:xfrm>
            <a:prstGeom prst="rect">
              <a:avLst/>
            </a:prstGeom>
            <a:solidFill>
              <a:srgbClr val="FFFFE1"/>
            </a:solidFill>
            <a:ln w="9525">
              <a:solidFill>
                <a:srgbClr val="000000"/>
              </a:solidFill>
              <a:miter lim="800%"/>
              <a:headEnd/>
              <a:tailEnd/>
            </a:ln>
            <a:effectLst>
              <a:outerShdw dist="35921" dir="2700000" algn="ctr" rotWithShape="0">
                <a:srgbClr val="80808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fr-FR" sz="1000" b="0" i="0" u="none" strike="noStrike" baseline="0%">
                  <a:solidFill>
                    <a:srgbClr val="000000"/>
                  </a:solidFill>
                  <a:latin typeface="Tahoma" pitchFamily="2" charset="0"/>
                  <a:ea typeface="Tahoma" pitchFamily="2" charset="0"/>
                  <a:cs typeface="Tahoma" pitchFamily="2" charset="0"/>
                </a:rPr>
                <a:t>Le traducteur ou la traductrice servent d'intermédiaires entre les hommes, les organisations, les entreprises, les gouvernements ou les institutions de pays ou de régions de langues différentes pour leur permettre de communiquer par écrit. Les mandats qui leur sont confiés sont très divers: documents de relations publiques, procès-verbaux de conférence, exposés économiques ou textes à caractère technique ou scientifique, communiqués de presse, textes littéraires ou synchronisation pour le cinéma.</a:t>
              </a: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xdr:txBody>
        </xdr:sp>
        <xdr:clientData/>
      </xdr:twoCellAnchor>
    </mc:Fallback>
  </mc:AlternateContent>
  <mc:AlternateContent xmlns:mc="http://schemas.openxmlformats.org/markup-compatibility/2006">
    <mc:Choice xmlns:v="urn:schemas-microsoft-com:vml" Requires="v"/>
    <mc:Fallback>
      <xdr:twoCellAnchor editAs="absolute">
        <xdr:from>
          <xdr:col>13</xdr:col>
          <xdr:colOff>304800</xdr:colOff>
          <xdr:row>56</xdr:row>
          <xdr:rowOff>88900</xdr:rowOff>
        </xdr:from>
        <xdr:to>
          <xdr:col>20</xdr:col>
          <xdr:colOff>63500</xdr:colOff>
          <xdr:row>64</xdr:row>
          <xdr:rowOff>0</xdr:rowOff>
        </xdr:to>
        <xdr:sp macro="" textlink="">
          <xdr:nvSpPr>
            <xdr:cNvPr id="1126" name="Comment 235" hidden="1">
              <a:extLst>
                <a:ext uri="{FF2B5EF4-FFF2-40B4-BE49-F238E27FC236}">
                  <a16:creationId xmlns:a16="http://schemas.microsoft.com/office/drawing/2014/main" id="{E7098EFA-A9C8-A9F3-15E7-AE56CF3AAE48}"/>
                </a:ext>
              </a:extLst>
            </xdr:cNvPr>
            <xdr:cNvSpPr txBox="1">
              <a:spLocks noChangeArrowheads="1"/>
            </xdr:cNvSpPr>
          </xdr:nvSpPr>
          <xdr:spPr bwMode="auto">
            <a:xfrm>
              <a:off x="6438900" y="11442700"/>
              <a:ext cx="3644900" cy="1473200"/>
            </a:xfrm>
            <a:prstGeom prst="rect">
              <a:avLst/>
            </a:prstGeom>
            <a:solidFill>
              <a:srgbClr val="FFFFE1"/>
            </a:solidFill>
            <a:ln w="9525">
              <a:solidFill>
                <a:srgbClr val="000000"/>
              </a:solidFill>
              <a:miter lim="800%"/>
              <a:headEnd/>
              <a:tailEnd/>
            </a:ln>
            <a:effectLst>
              <a:outerShdw dist="35921" dir="2700000" algn="ctr" rotWithShape="0">
                <a:srgbClr val="80808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fr-FR" sz="1000" b="0" i="0" u="none" strike="noStrike" baseline="0%">
                  <a:solidFill>
                    <a:srgbClr val="000000"/>
                  </a:solidFill>
                  <a:latin typeface="Tahoma" pitchFamily="2" charset="0"/>
                  <a:ea typeface="Tahoma" pitchFamily="2" charset="0"/>
                  <a:cs typeface="Tahoma" pitchFamily="2" charset="0"/>
                </a:rPr>
                <a:t>L'historien ou l'historienne recherchent et analysent divers documents dans le but de reconstituer et de comprendre les faits sociaux, économiques ou politiques qui ont marqué un peuple ou une collectivité au cours d'une période déterminée de son passé. Ils établissent des comparaisons entre l'époque contemporaine et le passé afin de mettre en évidence les causes et les conséquences des différentes évolutions.</a:t>
              </a: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xdr:txBody>
        </xdr:sp>
        <xdr:clientData/>
      </xdr:twoCellAnchor>
    </mc:Fallback>
  </mc:AlternateContent>
  <mc:AlternateContent xmlns:mc="http://schemas.openxmlformats.org/markup-compatibility/2006">
    <mc:Choice xmlns:v="urn:schemas-microsoft-com:vml" Requires="v"/>
    <mc:Fallback>
      <xdr:twoCellAnchor editAs="absolute">
        <xdr:from>
          <xdr:col>6</xdr:col>
          <xdr:colOff>215900</xdr:colOff>
          <xdr:row>57</xdr:row>
          <xdr:rowOff>50800</xdr:rowOff>
        </xdr:from>
        <xdr:to>
          <xdr:col>14</xdr:col>
          <xdr:colOff>381000</xdr:colOff>
          <xdr:row>64</xdr:row>
          <xdr:rowOff>165100</xdr:rowOff>
        </xdr:to>
        <xdr:sp macro="" textlink="">
          <xdr:nvSpPr>
            <xdr:cNvPr id="1127" name="Comment 222" hidden="1">
              <a:extLst>
                <a:ext uri="{FF2B5EF4-FFF2-40B4-BE49-F238E27FC236}">
                  <a16:creationId xmlns:a16="http://schemas.microsoft.com/office/drawing/2014/main" id="{C1642426-2783-72B2-3452-452CA9F2C5A9}"/>
                </a:ext>
              </a:extLst>
            </xdr:cNvPr>
            <xdr:cNvSpPr txBox="1">
              <a:spLocks noChangeArrowheads="1"/>
            </xdr:cNvSpPr>
          </xdr:nvSpPr>
          <xdr:spPr bwMode="auto">
            <a:xfrm>
              <a:off x="2971800" y="11607800"/>
              <a:ext cx="4025900" cy="1473200"/>
            </a:xfrm>
            <a:prstGeom prst="rect">
              <a:avLst/>
            </a:prstGeom>
            <a:solidFill>
              <a:srgbClr val="FFFFE1"/>
            </a:solidFill>
            <a:ln w="9525">
              <a:solidFill>
                <a:srgbClr val="000000"/>
              </a:solidFill>
              <a:miter lim="800%"/>
              <a:headEnd/>
              <a:tailEnd/>
            </a:ln>
            <a:effectLst>
              <a:outerShdw dist="35921" dir="2700000" algn="ctr" rotWithShape="0">
                <a:srgbClr val="80808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fr-FR" sz="1000" b="0" i="0" u="none" strike="noStrike" baseline="0%">
                  <a:solidFill>
                    <a:srgbClr val="000000"/>
                  </a:solidFill>
                  <a:latin typeface="Tahoma" pitchFamily="2" charset="0"/>
                  <a:ea typeface="Tahoma" pitchFamily="2" charset="0"/>
                  <a:cs typeface="Tahoma" pitchFamily="2" charset="0"/>
                </a:rPr>
                <a:t>L'enseignant ou l'enseignante de sport dispensent des cours de gymnastique et enseignent les activités sportives à des enfants ou des adolescents dans les écoles du secondaire I et II, parfois dans le cadre de clubs ou de centres sportifs. Leur mission première consiste à développer les aptitudes physiques des élèves. Plus généralement, l'objectif de leur démarche éducative est l'épanouissement global de la personne et la promotion d'une bonne santé.</a:t>
              </a: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xdr:txBody>
        </xdr:sp>
        <xdr:clientData/>
      </xdr:twoCellAnchor>
    </mc:Fallback>
  </mc:AlternateContent>
  <mc:AlternateContent xmlns:mc="http://schemas.openxmlformats.org/markup-compatibility/2006">
    <mc:Choice xmlns:v="urn:schemas-microsoft-com:vml" Requires="v"/>
    <mc:Fallback>
      <xdr:twoCellAnchor editAs="absolute">
        <xdr:from>
          <xdr:col>13</xdr:col>
          <xdr:colOff>304800</xdr:colOff>
          <xdr:row>57</xdr:row>
          <xdr:rowOff>50800</xdr:rowOff>
        </xdr:from>
        <xdr:to>
          <xdr:col>21</xdr:col>
          <xdr:colOff>215900</xdr:colOff>
          <xdr:row>64</xdr:row>
          <xdr:rowOff>152400</xdr:rowOff>
        </xdr:to>
        <xdr:sp macro="" textlink="">
          <xdr:nvSpPr>
            <xdr:cNvPr id="1128" name="Comment 236" hidden="1">
              <a:extLst>
                <a:ext uri="{FF2B5EF4-FFF2-40B4-BE49-F238E27FC236}">
                  <a16:creationId xmlns:a16="http://schemas.microsoft.com/office/drawing/2014/main" id="{247FDC5C-E576-2128-BAA6-D43993B68FE2}"/>
                </a:ext>
              </a:extLst>
            </xdr:cNvPr>
            <xdr:cNvSpPr txBox="1">
              <a:spLocks noChangeArrowheads="1"/>
            </xdr:cNvSpPr>
          </xdr:nvSpPr>
          <xdr:spPr bwMode="auto">
            <a:xfrm>
              <a:off x="6438900" y="11607800"/>
              <a:ext cx="4140200" cy="1460500"/>
            </a:xfrm>
            <a:prstGeom prst="rect">
              <a:avLst/>
            </a:prstGeom>
            <a:solidFill>
              <a:srgbClr val="FFFFE1"/>
            </a:solidFill>
            <a:ln w="9525">
              <a:solidFill>
                <a:srgbClr val="000000"/>
              </a:solidFill>
              <a:miter lim="800%"/>
              <a:headEnd/>
              <a:tailEnd/>
            </a:ln>
            <a:effectLst>
              <a:outerShdw dist="35921" dir="2700000" algn="ctr" rotWithShape="0">
                <a:srgbClr val="80808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fr-FR" sz="1000" b="0" i="0" u="none" strike="noStrike" baseline="0%">
                  <a:solidFill>
                    <a:srgbClr val="000000"/>
                  </a:solidFill>
                  <a:latin typeface="Tahoma" pitchFamily="2" charset="0"/>
                  <a:ea typeface="Tahoma" pitchFamily="2" charset="0"/>
                  <a:cs typeface="Tahoma" pitchFamily="2" charset="0"/>
                </a:rPr>
                <a:t>L'artisan ou l'artisane du cuir et du textile confectionnent, réparent et entretiennent divers articles en cuir et en textile à l'aide d'outils et de machines appropriés. Selon l'orientation choisie, ils fabriquent des articles pour les sports équestres et l'attelage (selles, harnachements, courroies, brides, ceintures, etc.), des articles de maroquinerie  (sacs, portefeuilles, porte-monnaie, valises, etc.) ou des articles pour les habitacles de véhicules (sièges, moquettes, housses, bâches, etc.).</a:t>
              </a:r>
            </a:p>
            <a:p>
              <a:pPr algn="l" rtl="0">
                <a:defRPr sz="1000"/>
              </a:pPr>
              <a:endParaRPr lang="fr-FR" sz="10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xdr:txBody>
        </xdr:sp>
        <xdr:clientData/>
      </xdr:twoCellAnchor>
    </mc:Fallback>
  </mc:AlternateContent>
  <mc:AlternateContent xmlns:mc="http://schemas.openxmlformats.org/markup-compatibility/2006">
    <mc:Choice xmlns:v="urn:schemas-microsoft-com:vml" Requires="v"/>
    <mc:Fallback>
      <xdr:twoCellAnchor editAs="absolute">
        <xdr:from>
          <xdr:col>6</xdr:col>
          <xdr:colOff>215900</xdr:colOff>
          <xdr:row>58</xdr:row>
          <xdr:rowOff>12700</xdr:rowOff>
        </xdr:from>
        <xdr:to>
          <xdr:col>14</xdr:col>
          <xdr:colOff>292100</xdr:colOff>
          <xdr:row>66</xdr:row>
          <xdr:rowOff>25400</xdr:rowOff>
        </xdr:to>
        <xdr:sp macro="" textlink="">
          <xdr:nvSpPr>
            <xdr:cNvPr id="1129" name="Comment 223" hidden="1">
              <a:extLst>
                <a:ext uri="{FF2B5EF4-FFF2-40B4-BE49-F238E27FC236}">
                  <a16:creationId xmlns:a16="http://schemas.microsoft.com/office/drawing/2014/main" id="{B9CEEC6C-EECC-731A-7437-CEDB939767D9}"/>
                </a:ext>
              </a:extLst>
            </xdr:cNvPr>
            <xdr:cNvSpPr txBox="1">
              <a:spLocks noChangeArrowheads="1"/>
            </xdr:cNvSpPr>
          </xdr:nvSpPr>
          <xdr:spPr bwMode="auto">
            <a:xfrm>
              <a:off x="2971800" y="11772900"/>
              <a:ext cx="3937000" cy="1574800"/>
            </a:xfrm>
            <a:prstGeom prst="rect">
              <a:avLst/>
            </a:prstGeom>
            <a:solidFill>
              <a:srgbClr val="FFFFE1"/>
            </a:solidFill>
            <a:ln w="9525">
              <a:solidFill>
                <a:srgbClr val="000000"/>
              </a:solidFill>
              <a:miter lim="800%"/>
              <a:headEnd/>
              <a:tailEnd/>
            </a:ln>
            <a:effectLst>
              <a:outerShdw dist="35921" dir="2700000" algn="ctr" rotWithShape="0">
                <a:srgbClr val="80808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fr-FR" sz="1000" b="0" i="0" u="none" strike="noStrike" baseline="0%">
                  <a:solidFill>
                    <a:srgbClr val="000000"/>
                  </a:solidFill>
                  <a:latin typeface="Tahoma" pitchFamily="2" charset="0"/>
                  <a:ea typeface="Tahoma" pitchFamily="2" charset="0"/>
                  <a:cs typeface="Tahoma" pitchFamily="2" charset="0"/>
                </a:rPr>
                <a:t>Les mannequins présentent et mettent en valeur des vêtements de haute couture ou de prêt-à-porter (manteaux, robes, maillots de bain, etc.) et des accessoires (bijoux, lunettes, chapeaux, etc.) au cours de défilés de mode ou d'expositions commerciales afin d'en promouvoir la vente. Ils mettent également en évidence les créations des stylistes de mode et des couturiers lors de séances de photos pour magazines, catalogues de vente par correspondance, affiches, etc. ou de tournages de films publicitaires.</a:t>
              </a: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xdr:txBody>
        </xdr:sp>
        <xdr:clientData/>
      </xdr:twoCellAnchor>
    </mc:Fallback>
  </mc:AlternateContent>
  <mc:AlternateContent xmlns:mc="http://schemas.openxmlformats.org/markup-compatibility/2006">
    <mc:Choice xmlns:v="urn:schemas-microsoft-com:vml" Requires="v"/>
    <mc:Fallback>
      <xdr:twoCellAnchor editAs="absolute">
        <xdr:from>
          <xdr:col>12</xdr:col>
          <xdr:colOff>330200</xdr:colOff>
          <xdr:row>58</xdr:row>
          <xdr:rowOff>114300</xdr:rowOff>
        </xdr:from>
        <xdr:to>
          <xdr:col>21</xdr:col>
          <xdr:colOff>215900</xdr:colOff>
          <xdr:row>66</xdr:row>
          <xdr:rowOff>88900</xdr:rowOff>
        </xdr:to>
        <xdr:sp macro="" textlink="">
          <xdr:nvSpPr>
            <xdr:cNvPr id="1130" name="Comment 237" hidden="1">
              <a:extLst>
                <a:ext uri="{FF2B5EF4-FFF2-40B4-BE49-F238E27FC236}">
                  <a16:creationId xmlns:a16="http://schemas.microsoft.com/office/drawing/2014/main" id="{FD3093E0-2F42-A734-C5AD-CCEF8389A964}"/>
                </a:ext>
              </a:extLst>
            </xdr:cNvPr>
            <xdr:cNvSpPr txBox="1">
              <a:spLocks noChangeArrowheads="1"/>
            </xdr:cNvSpPr>
          </xdr:nvSpPr>
          <xdr:spPr bwMode="auto">
            <a:xfrm>
              <a:off x="5981700" y="11874500"/>
              <a:ext cx="4597400" cy="1536700"/>
            </a:xfrm>
            <a:prstGeom prst="rect">
              <a:avLst/>
            </a:prstGeom>
            <a:solidFill>
              <a:srgbClr val="FFFFE1"/>
            </a:solidFill>
            <a:ln w="9525">
              <a:solidFill>
                <a:srgbClr val="000000"/>
              </a:solidFill>
              <a:miter lim="800%"/>
              <a:headEnd/>
              <a:tailEnd/>
            </a:ln>
            <a:effectLst>
              <a:outerShdw dist="35921" dir="2700000" algn="ctr" rotWithShape="0">
                <a:srgbClr val="80808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fr-FR" sz="1000" b="0" i="0" u="none" strike="noStrike" baseline="0%">
                  <a:solidFill>
                    <a:srgbClr val="000000"/>
                  </a:solidFill>
                  <a:latin typeface="Tahoma" pitchFamily="2" charset="0"/>
                  <a:ea typeface="Tahoma" pitchFamily="2" charset="0"/>
                  <a:cs typeface="Tahoma" pitchFamily="2" charset="0"/>
                </a:rPr>
                <a:t>Le ou la spécialiste pharmaceutique informent et conseillent les professionnels de la santé (médecins, pharmaciens, personnel médical, etc.) sur les médicaments homologués et leur utilisation. Intermédiaires entre les laboratoires et les praticiens, les spécialistes pharmaceutiques assurent la promotion de nouveaux produits et la présentation d'articles courants de façon détaillée (propriétés scientifiques, effets sur les patients, risques encourus, bénéfices, etc.). Ils recueillent également les réactions des utilisateurs qu'ils transmettent aux laboratoires.</a:t>
              </a: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xdr:txBody>
        </xdr:sp>
        <xdr:clientData/>
      </xdr:twoCellAnchor>
    </mc:Fallback>
  </mc:AlternateContent>
  <mc:AlternateContent xmlns:mc="http://schemas.openxmlformats.org/markup-compatibility/2006">
    <mc:Choice xmlns:v="urn:schemas-microsoft-com:vml" Requires="v"/>
    <mc:Fallback>
      <xdr:twoCellAnchor editAs="absolute">
        <xdr:from>
          <xdr:col>6</xdr:col>
          <xdr:colOff>215900</xdr:colOff>
          <xdr:row>59</xdr:row>
          <xdr:rowOff>38100</xdr:rowOff>
        </xdr:from>
        <xdr:to>
          <xdr:col>15</xdr:col>
          <xdr:colOff>101600</xdr:colOff>
          <xdr:row>66</xdr:row>
          <xdr:rowOff>190500</xdr:rowOff>
        </xdr:to>
        <xdr:sp macro="" textlink="">
          <xdr:nvSpPr>
            <xdr:cNvPr id="1131" name="Comment 224" hidden="1">
              <a:extLst>
                <a:ext uri="{FF2B5EF4-FFF2-40B4-BE49-F238E27FC236}">
                  <a16:creationId xmlns:a16="http://schemas.microsoft.com/office/drawing/2014/main" id="{F508AC0A-A018-6D0B-BDBD-576DF8E272BA}"/>
                </a:ext>
              </a:extLst>
            </xdr:cNvPr>
            <xdr:cNvSpPr txBox="1">
              <a:spLocks noChangeArrowheads="1"/>
            </xdr:cNvSpPr>
          </xdr:nvSpPr>
          <xdr:spPr bwMode="auto">
            <a:xfrm>
              <a:off x="2971800" y="11925300"/>
              <a:ext cx="4229100" cy="1587500"/>
            </a:xfrm>
            <a:prstGeom prst="rect">
              <a:avLst/>
            </a:prstGeom>
            <a:solidFill>
              <a:srgbClr val="FFFFE1"/>
            </a:solidFill>
            <a:ln w="9525">
              <a:solidFill>
                <a:srgbClr val="000000"/>
              </a:solidFill>
              <a:miter lim="800%"/>
              <a:headEnd/>
              <a:tailEnd/>
            </a:ln>
            <a:effectLst>
              <a:outerShdw dist="35921" dir="2700000" algn="ctr" rotWithShape="0">
                <a:srgbClr val="80808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fr-FR" sz="1000" b="0" i="0" u="none" strike="noStrike" baseline="0%">
                  <a:solidFill>
                    <a:srgbClr val="000000"/>
                  </a:solidFill>
                  <a:latin typeface="Tahoma" pitchFamily="2" charset="0"/>
                  <a:ea typeface="Tahoma" pitchFamily="2" charset="0"/>
                  <a:cs typeface="Tahoma" pitchFamily="2" charset="0"/>
                </a:rPr>
                <a:t>Le conseiller ou la conseillère de vente automobile renseignent et conseillent toute personne intéressée à l'achat d'un véhicule automobile neuf ou d'occasion, qu'il s'agisse de voitures de tourisme, de sport ou de véhicules utilitaires. Ils présentent à la clientèle les modèles qui correspondent le mieux à leurs souhaits, en relèvent les qualités et avantages, négocient les conditions de vente, s'occupent de la signature du contrat et de la livraison. La prospection de nouveaux clients constitue également une partie importante de leurs tâches.</a:t>
              </a: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xdr:txBody>
        </xdr:sp>
        <xdr:clientData/>
      </xdr:twoCellAnchor>
    </mc:Fallback>
  </mc:AlternateContent>
  <mc:AlternateContent xmlns:mc="http://schemas.openxmlformats.org/markup-compatibility/2006">
    <mc:Choice xmlns:v="urn:schemas-microsoft-com:vml" Requires="v"/>
    <mc:Fallback>
      <xdr:twoCellAnchor editAs="absolute">
        <xdr:from>
          <xdr:col>12</xdr:col>
          <xdr:colOff>139700</xdr:colOff>
          <xdr:row>67</xdr:row>
          <xdr:rowOff>101600</xdr:rowOff>
        </xdr:from>
        <xdr:to>
          <xdr:col>18</xdr:col>
          <xdr:colOff>482600</xdr:colOff>
          <xdr:row>75</xdr:row>
          <xdr:rowOff>127000</xdr:rowOff>
        </xdr:to>
        <xdr:sp macro="" textlink="">
          <xdr:nvSpPr>
            <xdr:cNvPr id="1132" name="Comment 238" hidden="1">
              <a:extLst>
                <a:ext uri="{FF2B5EF4-FFF2-40B4-BE49-F238E27FC236}">
                  <a16:creationId xmlns:a16="http://schemas.microsoft.com/office/drawing/2014/main" id="{C823F015-2BDE-33EF-79B7-116FE6C36510}"/>
                </a:ext>
              </a:extLst>
            </xdr:cNvPr>
            <xdr:cNvSpPr txBox="1">
              <a:spLocks noChangeArrowheads="1"/>
            </xdr:cNvSpPr>
          </xdr:nvSpPr>
          <xdr:spPr bwMode="auto">
            <a:xfrm>
              <a:off x="5791200" y="13627100"/>
              <a:ext cx="3657600" cy="1651000"/>
            </a:xfrm>
            <a:prstGeom prst="rect">
              <a:avLst/>
            </a:prstGeom>
            <a:solidFill>
              <a:srgbClr val="FFFFE1"/>
            </a:solidFill>
            <a:ln w="9525">
              <a:solidFill>
                <a:srgbClr val="000000"/>
              </a:solidFill>
              <a:miter lim="800%"/>
              <a:headEnd/>
              <a:tailEnd/>
            </a:ln>
            <a:effectLst>
              <a:outerShdw dist="35921" dir="2700000" algn="ctr" rotWithShape="0">
                <a:srgbClr val="80808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fr-FR" sz="1000" b="0" i="0" u="none" strike="noStrike" baseline="0%">
                  <a:solidFill>
                    <a:srgbClr val="000000"/>
                  </a:solidFill>
                  <a:latin typeface="Tahoma" pitchFamily="2" charset="0"/>
                  <a:ea typeface="Tahoma" pitchFamily="2" charset="0"/>
                  <a:cs typeface="Tahoma" pitchFamily="2" charset="0"/>
                </a:rPr>
                <a:t>L'horticulteur ou l'horticultrice, option paysagisme aménagent et entretiennent des jardins et des espaces verts. Ils construisent des places, des allées, des plans d'eau, plantent des arbres et autres végétaux, ensemencent les surfaces vertes et s'occupent de la taille des arbres et des haies. Leurs lieux de travail sont aussi variés que l'importance des chantiers qui vont de l'entretien de la villa aux vastes parcs des cités en passant par la cour d'un établissement scolaire.</a:t>
              </a: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xdr:txBody>
        </xdr:sp>
        <xdr:clientData/>
      </xdr:twoCellAnchor>
    </mc:Fallback>
  </mc:AlternateContent>
  <mc:AlternateContent xmlns:mc="http://schemas.openxmlformats.org/markup-compatibility/2006">
    <mc:Choice xmlns:v="urn:schemas-microsoft-com:vml" Requires="v"/>
    <mc:Fallback>
      <xdr:twoCellAnchor editAs="absolute">
        <xdr:from>
          <xdr:col>6</xdr:col>
          <xdr:colOff>215900</xdr:colOff>
          <xdr:row>59</xdr:row>
          <xdr:rowOff>203200</xdr:rowOff>
        </xdr:from>
        <xdr:to>
          <xdr:col>15</xdr:col>
          <xdr:colOff>101600</xdr:colOff>
          <xdr:row>67</xdr:row>
          <xdr:rowOff>12700</xdr:rowOff>
        </xdr:to>
        <xdr:sp macro="" textlink="">
          <xdr:nvSpPr>
            <xdr:cNvPr id="1133" name="Comment 225" hidden="1">
              <a:extLst>
                <a:ext uri="{FF2B5EF4-FFF2-40B4-BE49-F238E27FC236}">
                  <a16:creationId xmlns:a16="http://schemas.microsoft.com/office/drawing/2014/main" id="{5D2041D6-6045-2C56-B98E-597910526BE2}"/>
                </a:ext>
              </a:extLst>
            </xdr:cNvPr>
            <xdr:cNvSpPr txBox="1">
              <a:spLocks noChangeArrowheads="1"/>
            </xdr:cNvSpPr>
          </xdr:nvSpPr>
          <xdr:spPr bwMode="auto">
            <a:xfrm>
              <a:off x="2971800" y="12090400"/>
              <a:ext cx="4229100" cy="1447800"/>
            </a:xfrm>
            <a:prstGeom prst="rect">
              <a:avLst/>
            </a:prstGeom>
            <a:solidFill>
              <a:srgbClr val="FFFFE1"/>
            </a:solidFill>
            <a:ln w="9525">
              <a:solidFill>
                <a:srgbClr val="000000"/>
              </a:solidFill>
              <a:miter lim="800%"/>
              <a:headEnd/>
              <a:tailEnd/>
            </a:ln>
            <a:effectLst>
              <a:outerShdw dist="35921" dir="2700000" algn="ctr" rotWithShape="0">
                <a:srgbClr val="80808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fr-FR" sz="1000" b="0" i="0" u="none" strike="noStrike" baseline="0%">
                  <a:solidFill>
                    <a:srgbClr val="000000"/>
                  </a:solidFill>
                  <a:latin typeface="Tahoma" pitchFamily="2" charset="0"/>
                  <a:ea typeface="Tahoma" pitchFamily="2" charset="0"/>
                  <a:cs typeface="Tahoma" pitchFamily="2" charset="0"/>
                </a:rPr>
                <a:t>Le gardien ou la gardienne d'animaux surveillent, nourrissent et prodiguent quotidiennement des soins à différentes espèces animales gardées en captivité (cliniques, laboratoires, zoos) ou en liberté surveillée (établissements d'élevage, pensions, refuges). Ils s'occupent d'identifier les besoins physiologiques des bêtes et de construire et d'entretenir leur milieu de vie en vouant une attention particulière à leur comportement (anxiété, maladie, souffrance).</a:t>
              </a: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xdr:txBody>
        </xdr:sp>
        <xdr:clientData/>
      </xdr:twoCellAnchor>
    </mc:Fallback>
  </mc:AlternateContent>
  <mc:AlternateContent xmlns:mc="http://schemas.openxmlformats.org/markup-compatibility/2006">
    <mc:Choice xmlns:v="urn:schemas-microsoft-com:vml" Requires="v"/>
    <mc:Fallback>
      <xdr:twoCellAnchor editAs="absolute">
        <xdr:from>
          <xdr:col>13</xdr:col>
          <xdr:colOff>304800</xdr:colOff>
          <xdr:row>59</xdr:row>
          <xdr:rowOff>203200</xdr:rowOff>
        </xdr:from>
        <xdr:to>
          <xdr:col>19</xdr:col>
          <xdr:colOff>63500</xdr:colOff>
          <xdr:row>68</xdr:row>
          <xdr:rowOff>12700</xdr:rowOff>
        </xdr:to>
        <xdr:sp macro="" textlink="">
          <xdr:nvSpPr>
            <xdr:cNvPr id="1134" name="Comment 239" hidden="1">
              <a:extLst>
                <a:ext uri="{FF2B5EF4-FFF2-40B4-BE49-F238E27FC236}">
                  <a16:creationId xmlns:a16="http://schemas.microsoft.com/office/drawing/2014/main" id="{0DB92E22-8141-F6D0-6D7D-04ED809FAF49}"/>
                </a:ext>
              </a:extLst>
            </xdr:cNvPr>
            <xdr:cNvSpPr txBox="1">
              <a:spLocks noChangeArrowheads="1"/>
            </xdr:cNvSpPr>
          </xdr:nvSpPr>
          <xdr:spPr bwMode="auto">
            <a:xfrm>
              <a:off x="6438900" y="12090400"/>
              <a:ext cx="3149600" cy="1651000"/>
            </a:xfrm>
            <a:prstGeom prst="rect">
              <a:avLst/>
            </a:prstGeom>
            <a:solidFill>
              <a:srgbClr val="FFFFE1"/>
            </a:solidFill>
            <a:ln w="9525">
              <a:solidFill>
                <a:srgbClr val="000000"/>
              </a:solidFill>
              <a:miter lim="800%"/>
              <a:headEnd/>
              <a:tailEnd/>
            </a:ln>
            <a:effectLst>
              <a:outerShdw dist="35921" dir="2700000" algn="ctr" rotWithShape="0">
                <a:srgbClr val="80808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fr-FR" sz="1000" b="0" i="0" u="none" strike="noStrike" baseline="0%">
                  <a:solidFill>
                    <a:srgbClr val="000000"/>
                  </a:solidFill>
                  <a:latin typeface="Tahoma" pitchFamily="2" charset="0"/>
                  <a:ea typeface="Tahoma" pitchFamily="2" charset="0"/>
                  <a:cs typeface="Tahoma" pitchFamily="2" charset="0"/>
                </a:rPr>
                <a:t>Le cafetier-restaurateur et hôtelier ou la cafetière-restauratrice et hôtelière gèrent l'exploitation commerciale d'un café, d'un restaurant ou d'un hôtel. Ils planifient, organisent, dirigent et contrôlent l'ensemble des activités de l'établissement: gestion du personnel, accueil des clients, achats, calcul des prix, offres et promotions, etc. en vue de satisfaire la clientèle et d'assurer la rentabilité de leur affaire</a:t>
              </a:r>
              <a:r>
                <a:rPr lang="fr-FR" sz="800" b="0" i="0" u="none" strike="noStrike" baseline="0%">
                  <a:solidFill>
                    <a:srgbClr val="000000"/>
                  </a:solidFill>
                  <a:latin typeface="Tahoma" pitchFamily="2" charset="0"/>
                  <a:ea typeface="Tahoma" pitchFamily="2" charset="0"/>
                  <a:cs typeface="Tahoma" pitchFamily="2" charset="0"/>
                </a:rPr>
                <a:t>.</a:t>
              </a: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xdr:txBody>
        </xdr:sp>
        <xdr:clientData/>
      </xdr:twoCellAnchor>
    </mc:Fallback>
  </mc:AlternateContent>
  <mc:AlternateContent xmlns:mc="http://schemas.openxmlformats.org/markup-compatibility/2006">
    <mc:Choice xmlns:v="urn:schemas-microsoft-com:vml" Requires="v"/>
    <mc:Fallback>
      <xdr:twoCellAnchor editAs="absolute">
        <xdr:from>
          <xdr:col>2</xdr:col>
          <xdr:colOff>139700</xdr:colOff>
          <xdr:row>69</xdr:row>
          <xdr:rowOff>101600</xdr:rowOff>
        </xdr:from>
        <xdr:to>
          <xdr:col>11</xdr:col>
          <xdr:colOff>139700</xdr:colOff>
          <xdr:row>77</xdr:row>
          <xdr:rowOff>25400</xdr:rowOff>
        </xdr:to>
        <xdr:sp macro="" textlink="">
          <xdr:nvSpPr>
            <xdr:cNvPr id="1135" name="Comment 226" hidden="1">
              <a:extLst>
                <a:ext uri="{FF2B5EF4-FFF2-40B4-BE49-F238E27FC236}">
                  <a16:creationId xmlns:a16="http://schemas.microsoft.com/office/drawing/2014/main" id="{646758EB-9347-AC6A-2D72-FDD72416D72B}"/>
                </a:ext>
              </a:extLst>
            </xdr:cNvPr>
            <xdr:cNvSpPr txBox="1">
              <a:spLocks noChangeArrowheads="1"/>
            </xdr:cNvSpPr>
          </xdr:nvSpPr>
          <xdr:spPr bwMode="auto">
            <a:xfrm>
              <a:off x="1270000" y="14033500"/>
              <a:ext cx="4038600" cy="1485900"/>
            </a:xfrm>
            <a:prstGeom prst="rect">
              <a:avLst/>
            </a:prstGeom>
            <a:solidFill>
              <a:srgbClr val="FFFFE1"/>
            </a:solidFill>
            <a:ln w="9525">
              <a:solidFill>
                <a:srgbClr val="000000"/>
              </a:solidFill>
              <a:miter lim="800%"/>
              <a:headEnd/>
              <a:tailEnd/>
            </a:ln>
            <a:effectLst>
              <a:outerShdw dist="35921" dir="2700000" algn="ctr" rotWithShape="0">
                <a:srgbClr val="80808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fr-FR" sz="1000" b="0" i="0" u="none" strike="noStrike" baseline="0%">
                  <a:solidFill>
                    <a:srgbClr val="000000"/>
                  </a:solidFill>
                  <a:latin typeface="Tahoma" pitchFamily="2" charset="0"/>
                  <a:ea typeface="Tahoma" pitchFamily="2" charset="0"/>
                  <a:cs typeface="Tahoma" pitchFamily="2" charset="0"/>
                </a:rPr>
                <a:t>Le ou la spécialiste en communication hôtelière accueillent, conseillent et encadrent la clientèle d'un hôtel. Ils assurent le suivi de celle-ci dans tous les secteurs de l'hôtel et sont en contact avec les différents partenaires de l'entreprise. Ils collaborent aux actions de promotion de l'hôtel, gèrent le travail administratif lié à leur secteur, sont responsables des stocks de marchandises et assurent la coordination entre les services. Une connaissance approfondie des langues étrangères est indispensable.</a:t>
              </a:r>
              <a:endParaRPr lang="fr-FR" sz="800" b="1"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1"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1" i="0" u="none" strike="noStrike" baseline="0%">
                <a:solidFill>
                  <a:srgbClr val="000000"/>
                </a:solidFill>
                <a:latin typeface="Tahoma" pitchFamily="2" charset="0"/>
                <a:ea typeface="Tahoma" pitchFamily="2" charset="0"/>
                <a:cs typeface="Tahoma" pitchFamily="2" charset="0"/>
              </a:endParaRPr>
            </a:p>
          </xdr:txBody>
        </xdr:sp>
        <xdr:clientData/>
      </xdr:twoCellAnchor>
    </mc:Fallback>
  </mc:AlternateContent>
  <mc:AlternateContent xmlns:mc="http://schemas.openxmlformats.org/markup-compatibility/2006">
    <mc:Choice xmlns:v="urn:schemas-microsoft-com:vml" Requires="v"/>
    <mc:Fallback>
      <xdr:twoCellAnchor editAs="absolute">
        <xdr:from>
          <xdr:col>13</xdr:col>
          <xdr:colOff>304800</xdr:colOff>
          <xdr:row>60</xdr:row>
          <xdr:rowOff>139700</xdr:rowOff>
        </xdr:from>
        <xdr:to>
          <xdr:col>19</xdr:col>
          <xdr:colOff>63500</xdr:colOff>
          <xdr:row>68</xdr:row>
          <xdr:rowOff>25400</xdr:rowOff>
        </xdr:to>
        <xdr:sp macro="" textlink="">
          <xdr:nvSpPr>
            <xdr:cNvPr id="1136" name="Comment 240" hidden="1">
              <a:extLst>
                <a:ext uri="{FF2B5EF4-FFF2-40B4-BE49-F238E27FC236}">
                  <a16:creationId xmlns:a16="http://schemas.microsoft.com/office/drawing/2014/main" id="{D1D1590B-CE02-E9A6-DA19-A0EF71F13825}"/>
                </a:ext>
              </a:extLst>
            </xdr:cNvPr>
            <xdr:cNvSpPr txBox="1">
              <a:spLocks noChangeArrowheads="1"/>
            </xdr:cNvSpPr>
          </xdr:nvSpPr>
          <xdr:spPr bwMode="auto">
            <a:xfrm>
              <a:off x="6438900" y="12242800"/>
              <a:ext cx="3149600" cy="1511300"/>
            </a:xfrm>
            <a:prstGeom prst="rect">
              <a:avLst/>
            </a:prstGeom>
            <a:solidFill>
              <a:srgbClr val="FFFFE1"/>
            </a:solidFill>
            <a:ln w="9525">
              <a:solidFill>
                <a:srgbClr val="000000"/>
              </a:solidFill>
              <a:miter lim="800%"/>
              <a:headEnd/>
              <a:tailEnd/>
            </a:ln>
            <a:effectLst>
              <a:outerShdw dist="35921" dir="2700000" algn="ctr" rotWithShape="0">
                <a:srgbClr val="80808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fr-FR" sz="1000" b="0" i="0" u="none" strike="noStrike" baseline="0%">
                  <a:solidFill>
                    <a:srgbClr val="000000"/>
                  </a:solidFill>
                  <a:latin typeface="Tahoma" pitchFamily="2" charset="0"/>
                  <a:ea typeface="Tahoma" pitchFamily="2" charset="0"/>
                  <a:cs typeface="Tahoma" pitchFamily="2" charset="0"/>
                </a:rPr>
                <a:t>Le conservateur ou la conservatrice de musée organisent les diverses activités déployées dans un musée: achats, conservation, expositions d'objets historiques, archéologiques, ethnologiques, scientifiques, techniques, etc. Ils rassemblent les oeuvres dans des collections en respectant les directives relatives à la protection des biens culturels et développent les services offerts par le musée</a:t>
              </a:r>
              <a:r>
                <a:rPr lang="fr-FR" sz="800" b="0" i="0" u="none" strike="noStrike" baseline="0%">
                  <a:solidFill>
                    <a:srgbClr val="000000"/>
                  </a:solidFill>
                  <a:latin typeface="Tahoma" pitchFamily="2" charset="0"/>
                  <a:ea typeface="Tahoma" pitchFamily="2" charset="0"/>
                  <a:cs typeface="Tahoma" pitchFamily="2" charset="0"/>
                </a:rPr>
                <a:t>.</a:t>
              </a: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xdr:txBody>
        </xdr:sp>
        <xdr:clientData/>
      </xdr:twoCellAnchor>
    </mc:Fallback>
  </mc:AlternateContent>
  <mc:AlternateContent xmlns:mc="http://schemas.openxmlformats.org/markup-compatibility/2006">
    <mc:Choice xmlns:v="urn:schemas-microsoft-com:vml" Requires="v"/>
    <mc:Fallback>
      <xdr:twoCellAnchor editAs="absolute">
        <xdr:from>
          <xdr:col>6</xdr:col>
          <xdr:colOff>215900</xdr:colOff>
          <xdr:row>61</xdr:row>
          <xdr:rowOff>101600</xdr:rowOff>
        </xdr:from>
        <xdr:to>
          <xdr:col>14</xdr:col>
          <xdr:colOff>292100</xdr:colOff>
          <xdr:row>69</xdr:row>
          <xdr:rowOff>139700</xdr:rowOff>
        </xdr:to>
        <xdr:sp macro="" textlink="">
          <xdr:nvSpPr>
            <xdr:cNvPr id="1137" name="Comment 227" hidden="1">
              <a:extLst>
                <a:ext uri="{FF2B5EF4-FFF2-40B4-BE49-F238E27FC236}">
                  <a16:creationId xmlns:a16="http://schemas.microsoft.com/office/drawing/2014/main" id="{5F5B8445-6C5D-1E84-A4DA-F0E3D1C09D89}"/>
                </a:ext>
              </a:extLst>
            </xdr:cNvPr>
            <xdr:cNvSpPr txBox="1">
              <a:spLocks noChangeArrowheads="1"/>
            </xdr:cNvSpPr>
          </xdr:nvSpPr>
          <xdr:spPr bwMode="auto">
            <a:xfrm>
              <a:off x="2971800" y="12407900"/>
              <a:ext cx="3937000" cy="1663700"/>
            </a:xfrm>
            <a:prstGeom prst="rect">
              <a:avLst/>
            </a:prstGeom>
            <a:solidFill>
              <a:srgbClr val="FFFFE1"/>
            </a:solidFill>
            <a:ln w="9525">
              <a:solidFill>
                <a:srgbClr val="000000"/>
              </a:solidFill>
              <a:miter lim="800%"/>
              <a:headEnd/>
              <a:tailEnd/>
            </a:ln>
            <a:effectLst>
              <a:outerShdw dist="35921" dir="2700000" algn="ctr" rotWithShape="0">
                <a:srgbClr val="80808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fr-FR" sz="1000" b="0" i="0" u="none" strike="noStrike" baseline="0%">
                  <a:solidFill>
                    <a:srgbClr val="000000"/>
                  </a:solidFill>
                  <a:latin typeface="Tahoma" pitchFamily="2" charset="0"/>
                  <a:ea typeface="Tahoma" pitchFamily="2" charset="0"/>
                  <a:cs typeface="Tahoma" pitchFamily="2" charset="0"/>
                </a:rPr>
                <a:t>Le danseur ou la danseuse interprète exécutent en public, sur scène ou à la télévision, seuls ou avec des partenaires, des danses de diverses natures (ballet classique ou moderne, opéra, comédie musicale, opérette, etc.) en respectant un rythme, une musique et une chorégraphie strictement étudiés. Solistes ou danseurs de groupe, ces artistes de la scène sont membres d'un corps de ballet officiel attaché à un théâtre à vocation lyrique ou membres d'une compagnie indépendante. </a:t>
              </a: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xdr:txBody>
        </xdr:sp>
        <xdr:clientData/>
      </xdr:twoCellAnchor>
    </mc:Fallback>
  </mc:AlternateContent>
  <mc:AlternateContent xmlns:mc="http://schemas.openxmlformats.org/markup-compatibility/2006">
    <mc:Choice xmlns:v="urn:schemas-microsoft-com:vml" Requires="v"/>
    <mc:Fallback>
      <xdr:twoCellAnchor editAs="absolute">
        <xdr:from>
          <xdr:col>13</xdr:col>
          <xdr:colOff>304800</xdr:colOff>
          <xdr:row>61</xdr:row>
          <xdr:rowOff>101600</xdr:rowOff>
        </xdr:from>
        <xdr:to>
          <xdr:col>22</xdr:col>
          <xdr:colOff>165100</xdr:colOff>
          <xdr:row>71</xdr:row>
          <xdr:rowOff>63500</xdr:rowOff>
        </xdr:to>
        <xdr:sp macro="" textlink="">
          <xdr:nvSpPr>
            <xdr:cNvPr id="1138" name="Comment 241" hidden="1">
              <a:extLst>
                <a:ext uri="{FF2B5EF4-FFF2-40B4-BE49-F238E27FC236}">
                  <a16:creationId xmlns:a16="http://schemas.microsoft.com/office/drawing/2014/main" id="{512D063E-D7F2-94ED-E0A1-1DC8C07122ED}"/>
                </a:ext>
              </a:extLst>
            </xdr:cNvPr>
            <xdr:cNvSpPr txBox="1">
              <a:spLocks noChangeArrowheads="1"/>
            </xdr:cNvSpPr>
          </xdr:nvSpPr>
          <xdr:spPr bwMode="auto">
            <a:xfrm>
              <a:off x="6438900" y="12407900"/>
              <a:ext cx="4406900" cy="1993900"/>
            </a:xfrm>
            <a:prstGeom prst="rect">
              <a:avLst/>
            </a:prstGeom>
            <a:solidFill>
              <a:srgbClr val="FFFFE1"/>
            </a:solidFill>
            <a:ln w="9525">
              <a:solidFill>
                <a:srgbClr val="000000"/>
              </a:solidFill>
              <a:miter lim="800%"/>
              <a:headEnd/>
              <a:tailEnd/>
            </a:ln>
            <a:effectLst>
              <a:outerShdw dist="35921" dir="2700000" algn="ctr" rotWithShape="0">
                <a:srgbClr val="80808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fr-FR" sz="1000" b="0" i="0" u="none" strike="noStrike" baseline="0%">
                  <a:solidFill>
                    <a:srgbClr val="000000"/>
                  </a:solidFill>
                  <a:latin typeface="Tahoma" pitchFamily="2" charset="0"/>
                  <a:ea typeface="Tahoma" pitchFamily="2" charset="0"/>
                  <a:cs typeface="Tahoma" pitchFamily="2" charset="0"/>
                </a:rPr>
                <a:t>Le constructeur ou la constructrice métallique fabriquent et montent les différentes parties métalliques d'un édifice: toitures, façades, escaliers, portes, fenêtres, balustrades, passerelles, vérandas, devantures, grillages et divers ouvrages forgés. Ils travaillent essentiellement l'acier, l'aluminium ainsi que des alliages tels que des aciers inoxydables, du laiton et des matières auxiliaires. Tous les profilés et les pièces (parfois de taille imposante) sont usinés sur mesure à l'atelier avant d'être transportés et montés sur le chantier.</a:t>
              </a:r>
            </a:p>
            <a:p>
              <a:pPr algn="l" rtl="0">
                <a:defRPr sz="1000"/>
              </a:pPr>
              <a:r>
                <a:rPr lang="fr-FR" sz="1000" b="0" i="0" u="none" strike="noStrike" baseline="0%">
                  <a:solidFill>
                    <a:srgbClr val="000000"/>
                  </a:solidFill>
                  <a:latin typeface="Tahoma" pitchFamily="2" charset="0"/>
                  <a:ea typeface="Tahoma" pitchFamily="2" charset="0"/>
                  <a:cs typeface="Tahoma" pitchFamily="2" charset="0"/>
                </a:rPr>
                <a:t>Les constructeurs métalliques ne produisent pas que des ouvrages neufs; ils réparent et procèdent aussi au remplacement partiel ou total d'œuvres métalliques détériorées.</a:t>
              </a: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xdr:txBody>
        </xdr:sp>
        <xdr:clientData/>
      </xdr:twoCellAnchor>
    </mc:Fallback>
  </mc:AlternateContent>
  <mc:AlternateContent xmlns:mc="http://schemas.openxmlformats.org/markup-compatibility/2006">
    <mc:Choice xmlns:v="urn:schemas-microsoft-com:vml" Requires="v"/>
    <mc:Fallback>
      <xdr:twoCellAnchor editAs="absolute">
        <xdr:from>
          <xdr:col>6</xdr:col>
          <xdr:colOff>215900</xdr:colOff>
          <xdr:row>62</xdr:row>
          <xdr:rowOff>63500</xdr:rowOff>
        </xdr:from>
        <xdr:to>
          <xdr:col>14</xdr:col>
          <xdr:colOff>254000</xdr:colOff>
          <xdr:row>69</xdr:row>
          <xdr:rowOff>127000</xdr:rowOff>
        </xdr:to>
        <xdr:sp macro="" textlink="">
          <xdr:nvSpPr>
            <xdr:cNvPr id="1139" name="Comment 228" hidden="1">
              <a:extLst>
                <a:ext uri="{FF2B5EF4-FFF2-40B4-BE49-F238E27FC236}">
                  <a16:creationId xmlns:a16="http://schemas.microsoft.com/office/drawing/2014/main" id="{61F55AB4-FB34-8983-7F62-387EC76FAA89}"/>
                </a:ext>
              </a:extLst>
            </xdr:cNvPr>
            <xdr:cNvSpPr txBox="1">
              <a:spLocks noChangeArrowheads="1"/>
            </xdr:cNvSpPr>
          </xdr:nvSpPr>
          <xdr:spPr bwMode="auto">
            <a:xfrm>
              <a:off x="2971800" y="12573000"/>
              <a:ext cx="3898900" cy="1485900"/>
            </a:xfrm>
            <a:prstGeom prst="rect">
              <a:avLst/>
            </a:prstGeom>
            <a:solidFill>
              <a:srgbClr val="FFFFE1"/>
            </a:solidFill>
            <a:ln w="9525">
              <a:solidFill>
                <a:srgbClr val="000000"/>
              </a:solidFill>
              <a:miter lim="800%"/>
              <a:headEnd/>
              <a:tailEnd/>
            </a:ln>
            <a:effectLst>
              <a:outerShdw dist="35921" dir="2700000" algn="ctr" rotWithShape="0">
                <a:srgbClr val="80808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fr-FR" sz="1000" b="0" i="0" u="none" strike="noStrike" baseline="0%">
                  <a:solidFill>
                    <a:srgbClr val="000000"/>
                  </a:solidFill>
                  <a:latin typeface="Tahoma" pitchFamily="2" charset="0"/>
                  <a:ea typeface="Tahoma" pitchFamily="2" charset="0"/>
                  <a:cs typeface="Tahoma" pitchFamily="2" charset="0"/>
                </a:rPr>
                <a:t>L'ingénieur civil ou l'ingénieure civile conçoivent, construisent et entretiennent divers ouvrages et équipements publics ou privés: aménagements urbains, réseaux d'égouts et de traitement des eaux, réseaux routiers et ferroviaires, bâtiments, ponts, barrages, tunnels, etc. Les travaux qu'ils conduisent comprennent la réalisation d'études d'impact, les calculs de conception ou de réfection de l'ouvrage et l'élaboration du programme d'entretien.</a:t>
              </a: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xdr:txBody>
        </xdr:sp>
        <xdr:clientData/>
      </xdr:twoCellAnchor>
    </mc:Fallback>
  </mc:AlternateContent>
  <mc:AlternateContent xmlns:mc="http://schemas.openxmlformats.org/markup-compatibility/2006">
    <mc:Choice xmlns:v="urn:schemas-microsoft-com:vml" Requires="v"/>
    <mc:Fallback>
      <xdr:twoCellAnchor editAs="absolute">
        <xdr:from>
          <xdr:col>13</xdr:col>
          <xdr:colOff>304800</xdr:colOff>
          <xdr:row>62</xdr:row>
          <xdr:rowOff>63500</xdr:rowOff>
        </xdr:from>
        <xdr:to>
          <xdr:col>20</xdr:col>
          <xdr:colOff>139700</xdr:colOff>
          <xdr:row>70</xdr:row>
          <xdr:rowOff>177800</xdr:rowOff>
        </xdr:to>
        <xdr:sp macro="" textlink="">
          <xdr:nvSpPr>
            <xdr:cNvPr id="1140" name="Comment 242" hidden="1">
              <a:extLst>
                <a:ext uri="{FF2B5EF4-FFF2-40B4-BE49-F238E27FC236}">
                  <a16:creationId xmlns:a16="http://schemas.microsoft.com/office/drawing/2014/main" id="{B78E3D23-23BC-0B63-38CB-CD0251630DB5}"/>
                </a:ext>
              </a:extLst>
            </xdr:cNvPr>
            <xdr:cNvSpPr txBox="1">
              <a:spLocks noChangeArrowheads="1"/>
            </xdr:cNvSpPr>
          </xdr:nvSpPr>
          <xdr:spPr bwMode="auto">
            <a:xfrm>
              <a:off x="6438900" y="12573000"/>
              <a:ext cx="3721100" cy="1739900"/>
            </a:xfrm>
            <a:prstGeom prst="rect">
              <a:avLst/>
            </a:prstGeom>
            <a:solidFill>
              <a:srgbClr val="FFFFE1"/>
            </a:solidFill>
            <a:ln w="9525">
              <a:solidFill>
                <a:srgbClr val="000000"/>
              </a:solidFill>
              <a:miter lim="800%"/>
              <a:headEnd/>
              <a:tailEnd/>
            </a:ln>
            <a:effectLst>
              <a:outerShdw dist="35921" dir="2700000" algn="ctr" rotWithShape="0">
                <a:srgbClr val="80808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fr-FR" sz="1000" b="0" i="0" u="none" strike="noStrike" baseline="0%">
                  <a:solidFill>
                    <a:srgbClr val="000000"/>
                  </a:solidFill>
                  <a:latin typeface="Tahoma" pitchFamily="2" charset="0"/>
                  <a:ea typeface="Tahoma" pitchFamily="2" charset="0"/>
                  <a:cs typeface="Tahoma" pitchFamily="2" charset="0"/>
                </a:rPr>
                <a:t>Le ou la microbiologiste effectuent des recherches sur la structure, le mode de reproduction, la constitution génétique et l'écologie de micro-organismes (bactéries, algues, champignons, virus). Ils examinent la capacité de ces micro-organismes à transmettre une maladie aux hommes, aux animaux et aux plantes. Les découvertes des microbiologistes trouvent des applications dans le traitement des eaux usées et dans la production de substances d'intérêt médical ou agro-alimentaire.</a:t>
              </a: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xdr:txBody>
        </xdr:sp>
        <xdr:clientData/>
      </xdr:twoCellAnchor>
    </mc:Fallback>
  </mc:AlternateContent>
  <mc:AlternateContent xmlns:mc="http://schemas.openxmlformats.org/markup-compatibility/2006">
    <mc:Choice xmlns:v="urn:schemas-microsoft-com:vml" Requires="v"/>
    <mc:Fallback>
      <xdr:twoCellAnchor editAs="absolute">
        <xdr:from>
          <xdr:col>2</xdr:col>
          <xdr:colOff>139700</xdr:colOff>
          <xdr:row>72</xdr:row>
          <xdr:rowOff>101600</xdr:rowOff>
        </xdr:from>
        <xdr:to>
          <xdr:col>11</xdr:col>
          <xdr:colOff>393700</xdr:colOff>
          <xdr:row>84</xdr:row>
          <xdr:rowOff>177800</xdr:rowOff>
        </xdr:to>
        <xdr:sp macro="" textlink="">
          <xdr:nvSpPr>
            <xdr:cNvPr id="1141" name="Comment 277" hidden="1">
              <a:extLst>
                <a:ext uri="{FF2B5EF4-FFF2-40B4-BE49-F238E27FC236}">
                  <a16:creationId xmlns:a16="http://schemas.microsoft.com/office/drawing/2014/main" id="{916538F9-067A-8AA3-1287-A427CADF36A5}"/>
                </a:ext>
              </a:extLst>
            </xdr:cNvPr>
            <xdr:cNvSpPr txBox="1">
              <a:spLocks noChangeArrowheads="1"/>
            </xdr:cNvSpPr>
          </xdr:nvSpPr>
          <xdr:spPr bwMode="auto">
            <a:xfrm>
              <a:off x="1270000" y="14643100"/>
              <a:ext cx="4292600" cy="2451100"/>
            </a:xfrm>
            <a:prstGeom prst="rect">
              <a:avLst/>
            </a:prstGeom>
            <a:solidFill>
              <a:srgbClr xmlns:a14="http://schemas.microsoft.com/office/drawing/2010/main" val="FFFFE1" mc:Ignorable="a14" a14:legacySpreadsheetColorIndex="80"/>
            </a:solidFill>
            <a:ln w="9525">
              <a:solidFill>
                <a:srgbClr val="000000"/>
              </a:solidFill>
              <a:miter lim="800%"/>
              <a:headEnd/>
              <a:tailEnd/>
            </a:ln>
            <a:effectLst>
              <a:outerShdw dist="35921" dir="2700000" algn="ctr" rotWithShape="0">
                <a:srgbClr val="80808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fr-FR" sz="1000" b="0" i="0" u="none" strike="noStrike" baseline="0%">
                  <a:solidFill>
                    <a:srgbClr val="000000"/>
                  </a:solidFill>
                  <a:latin typeface="Tahoma" pitchFamily="2" charset="0"/>
                  <a:ea typeface="Tahoma" pitchFamily="2" charset="0"/>
                  <a:cs typeface="Tahoma" pitchFamily="2" charset="0"/>
                </a:rPr>
                <a:t>Le laborantin ou la laborantine prélèvent, analysent, synthétisent, isolent ou purifient diverses substances (prélèvements opérés sur des humains, des animaux, des végétaux, dans l'environnement, ou encore des éléments tels que des médicaments ou des aliments), dans un laboratoire de recherche, de diagnostic, de contrôle ou de production. Ils participent ainsi, en secondant des chimistes et des biologistes, à la mise au point et à la production industrielle d'une grande variété de produits: médicaments, colorants, matières plastiques, savons, peintures, parfums et cosmétiques, insecticides, arômes, engrais, etc. En fonction de leur secteur d'activité, ils étudient parfois le développement et l'évolution des espèces vivantes et leurs rapports avec le milieu environnant. Ils participent à l’action de la recherche biomédicale, au développement, à la production et au contrôle des médicaments.</a:t>
              </a:r>
            </a:p>
            <a:p>
              <a:pPr algn="l" rtl="0">
                <a:defRPr sz="1000"/>
              </a:pPr>
              <a:endParaRPr lang="fr-FR" sz="10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1000" b="0" i="0" u="none" strike="noStrike" baseline="0%">
                <a:solidFill>
                  <a:srgbClr val="000000"/>
                </a:solidFill>
                <a:latin typeface="Tahoma" pitchFamily="2" charset="0"/>
                <a:ea typeface="Tahoma" pitchFamily="2" charset="0"/>
                <a:cs typeface="Tahoma" pitchFamily="2" charset="0"/>
              </a:endParaRPr>
            </a:p>
          </xdr:txBody>
        </xdr:sp>
        <xdr:clientData/>
      </xdr:twoCellAnchor>
    </mc:Fallback>
  </mc:AlternateContent>
  <mc:AlternateContent xmlns:mc="http://schemas.openxmlformats.org/markup-compatibility/2006">
    <mc:Choice xmlns:v="urn:schemas-microsoft-com:vml" Requires="v"/>
    <mc:Fallback>
      <xdr:twoCellAnchor editAs="absolute">
        <xdr:from>
          <xdr:col>13</xdr:col>
          <xdr:colOff>304800</xdr:colOff>
          <xdr:row>63</xdr:row>
          <xdr:rowOff>101600</xdr:rowOff>
        </xdr:from>
        <xdr:to>
          <xdr:col>22</xdr:col>
          <xdr:colOff>0</xdr:colOff>
          <xdr:row>72</xdr:row>
          <xdr:rowOff>25400</xdr:rowOff>
        </xdr:to>
        <xdr:sp macro="" textlink="">
          <xdr:nvSpPr>
            <xdr:cNvPr id="1142" name="Comment 243" hidden="1">
              <a:extLst>
                <a:ext uri="{FF2B5EF4-FFF2-40B4-BE49-F238E27FC236}">
                  <a16:creationId xmlns:a16="http://schemas.microsoft.com/office/drawing/2014/main" id="{35E18B97-3B6A-AB68-A42B-BBFD531794BD}"/>
                </a:ext>
              </a:extLst>
            </xdr:cNvPr>
            <xdr:cNvSpPr txBox="1">
              <a:spLocks noChangeArrowheads="1"/>
            </xdr:cNvSpPr>
          </xdr:nvSpPr>
          <xdr:spPr bwMode="auto">
            <a:xfrm>
              <a:off x="6438900" y="12814300"/>
              <a:ext cx="4241800" cy="1752600"/>
            </a:xfrm>
            <a:prstGeom prst="rect">
              <a:avLst/>
            </a:prstGeom>
            <a:solidFill>
              <a:srgbClr val="FFFFE1"/>
            </a:solidFill>
            <a:ln w="9525">
              <a:solidFill>
                <a:srgbClr val="000000"/>
              </a:solidFill>
              <a:miter lim="800%"/>
              <a:headEnd/>
              <a:tailEnd/>
            </a:ln>
            <a:effectLst>
              <a:outerShdw dist="35921" dir="2700000" algn="ctr" rotWithShape="0">
                <a:srgbClr val="80808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fr-FR" sz="1000" b="0" i="0" u="none" strike="noStrike" baseline="0%">
                  <a:solidFill>
                    <a:srgbClr val="000000"/>
                  </a:solidFill>
                  <a:latin typeface="Tahoma" pitchFamily="2" charset="0"/>
                  <a:ea typeface="Tahoma" pitchFamily="2" charset="0"/>
                  <a:cs typeface="Tahoma" pitchFamily="2" charset="0"/>
                </a:rPr>
                <a:t>L'officier ou l'officière de carrière garantissent l'instruction, l'engagement, le fonctionnement et le développement de l'armée suisse. Durant les services d'instruction de base (écoles de recrues et de cadres), ils mettent leurs qualités pédagogiques et de conduite au service des officiers de milice (non professionnels) et les appuient dans leurs tâches de commandement et d'instruction. Ils s'efforcent également de prévenir et de contrôler les conflits en Suisse ou sur la scène internationale en participant à des réunions entre experts et en engageant leurs unités sur le terrain.</a:t>
              </a: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xdr:txBody>
        </xdr:sp>
        <xdr:clientData/>
      </xdr:twoCellAnchor>
    </mc:Fallback>
  </mc:AlternateContent>
  <mc:AlternateContent xmlns:mc="http://schemas.openxmlformats.org/markup-compatibility/2006">
    <mc:Choice xmlns:v="urn:schemas-microsoft-com:vml" Requires="v"/>
    <mc:Fallback>
      <xdr:twoCellAnchor editAs="absolute">
        <xdr:from>
          <xdr:col>6</xdr:col>
          <xdr:colOff>215900</xdr:colOff>
          <xdr:row>64</xdr:row>
          <xdr:rowOff>0</xdr:rowOff>
        </xdr:from>
        <xdr:to>
          <xdr:col>14</xdr:col>
          <xdr:colOff>63500</xdr:colOff>
          <xdr:row>71</xdr:row>
          <xdr:rowOff>127000</xdr:rowOff>
        </xdr:to>
        <xdr:sp macro="" textlink="">
          <xdr:nvSpPr>
            <xdr:cNvPr id="1143" name="Comment 229" hidden="1">
              <a:extLst>
                <a:ext uri="{FF2B5EF4-FFF2-40B4-BE49-F238E27FC236}">
                  <a16:creationId xmlns:a16="http://schemas.microsoft.com/office/drawing/2014/main" id="{A811C61D-E358-F7FF-AF0B-C3FC7B6DC9CE}"/>
                </a:ext>
              </a:extLst>
            </xdr:cNvPr>
            <xdr:cNvSpPr txBox="1">
              <a:spLocks noChangeArrowheads="1"/>
            </xdr:cNvSpPr>
          </xdr:nvSpPr>
          <xdr:spPr bwMode="auto">
            <a:xfrm>
              <a:off x="2971800" y="12915900"/>
              <a:ext cx="3708400" cy="1549400"/>
            </a:xfrm>
            <a:prstGeom prst="rect">
              <a:avLst/>
            </a:prstGeom>
            <a:solidFill>
              <a:srgbClr val="FFFFE1"/>
            </a:solidFill>
            <a:ln w="9525">
              <a:solidFill>
                <a:srgbClr val="000000"/>
              </a:solidFill>
              <a:miter lim="800%"/>
              <a:headEnd/>
              <a:tailEnd/>
            </a:ln>
            <a:effectLst>
              <a:outerShdw dist="35921" dir="2700000" algn="ctr" rotWithShape="0">
                <a:srgbClr val="80808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fr-FR" sz="1000" b="0" i="0" u="none" strike="noStrike" baseline="0%">
                  <a:solidFill>
                    <a:srgbClr val="000000"/>
                  </a:solidFill>
                  <a:latin typeface="Tahoma" pitchFamily="2" charset="0"/>
                  <a:ea typeface="Tahoma" pitchFamily="2" charset="0"/>
                  <a:cs typeface="Tahoma" pitchFamily="2" charset="0"/>
                </a:rPr>
                <a:t>L'agent ou l'agente de sécurité assurent, dans le cadre de mandats privés, la protection des biens et des personnes. Ils surveillent et contrôlent des bâtiments industriels, commerciaux ou résidentiels,  maintiennent un service d'ordre lors de certaines manifestations sportives ou culturelles, convoient des fonds et des objets de valeurs, veillent à la sécurité des personnes qui demandent protection.</a:t>
              </a: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xdr:txBody>
        </xdr:sp>
        <xdr:clientData/>
      </xdr:twoCellAnchor>
    </mc:Fallback>
  </mc:AlternateContent>
  <mc:AlternateContent xmlns:mc="http://schemas.openxmlformats.org/markup-compatibility/2006">
    <mc:Choice xmlns:v="urn:schemas-microsoft-com:vml" Requires="v"/>
    <mc:Fallback>
      <xdr:twoCellAnchor editAs="absolute">
        <xdr:from>
          <xdr:col>13</xdr:col>
          <xdr:colOff>304800</xdr:colOff>
          <xdr:row>64</xdr:row>
          <xdr:rowOff>0</xdr:rowOff>
        </xdr:from>
        <xdr:to>
          <xdr:col>21</xdr:col>
          <xdr:colOff>101600</xdr:colOff>
          <xdr:row>70</xdr:row>
          <xdr:rowOff>127000</xdr:rowOff>
        </xdr:to>
        <xdr:sp macro="" textlink="">
          <xdr:nvSpPr>
            <xdr:cNvPr id="1144" name="Comment 244" hidden="1">
              <a:extLst>
                <a:ext uri="{FF2B5EF4-FFF2-40B4-BE49-F238E27FC236}">
                  <a16:creationId xmlns:a16="http://schemas.microsoft.com/office/drawing/2014/main" id="{0A81D383-A59E-35B9-8C52-E52EF301995F}"/>
                </a:ext>
              </a:extLst>
            </xdr:cNvPr>
            <xdr:cNvSpPr txBox="1">
              <a:spLocks noChangeArrowheads="1"/>
            </xdr:cNvSpPr>
          </xdr:nvSpPr>
          <xdr:spPr bwMode="auto">
            <a:xfrm>
              <a:off x="6438900" y="12915900"/>
              <a:ext cx="4025900" cy="1346200"/>
            </a:xfrm>
            <a:prstGeom prst="rect">
              <a:avLst/>
            </a:prstGeom>
            <a:solidFill>
              <a:srgbClr val="FFFFE1"/>
            </a:solidFill>
            <a:ln w="9525">
              <a:solidFill>
                <a:srgbClr val="000000"/>
              </a:solidFill>
              <a:miter lim="800%"/>
              <a:headEnd/>
              <a:tailEnd/>
            </a:ln>
            <a:effectLst>
              <a:outerShdw dist="35921" dir="2700000" algn="ctr" rotWithShape="0">
                <a:srgbClr val="80808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fr-FR" sz="1000" b="0" i="0" u="none" strike="noStrike" baseline="0%">
                  <a:solidFill>
                    <a:srgbClr val="000000"/>
                  </a:solidFill>
                  <a:latin typeface="Tahoma" pitchFamily="2" charset="0"/>
                  <a:ea typeface="Tahoma" pitchFamily="2" charset="0"/>
                  <a:cs typeface="Tahoma" pitchFamily="2" charset="0"/>
                </a:rPr>
                <a:t>Le conseiller financier ou la conseillère financière analysent l'ensemble du patrimoine de leurs clients: avoirs immobiliers, avoirs de prévoyance, avoirs financiers, assurances, hypothèques, etc. Cette vue globale leur permet une gestion optimale des finances de leur clientèle et de donner des conseils utiles en matière d'investissements et de placements bancaires ou dans les assurances. </a:t>
              </a: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xdr:txBody>
        </xdr:sp>
        <xdr:clientData/>
      </xdr:twoCellAnchor>
    </mc:Fallback>
  </mc:AlternateContent>
  <mc:AlternateContent xmlns:mc="http://schemas.openxmlformats.org/markup-compatibility/2006">
    <mc:Choice xmlns:v="urn:schemas-microsoft-com:vml" Requires="v"/>
    <mc:Fallback>
      <xdr:twoCellAnchor editAs="absolute">
        <xdr:from>
          <xdr:col>2</xdr:col>
          <xdr:colOff>139700</xdr:colOff>
          <xdr:row>76</xdr:row>
          <xdr:rowOff>114300</xdr:rowOff>
        </xdr:from>
        <xdr:to>
          <xdr:col>11</xdr:col>
          <xdr:colOff>215900</xdr:colOff>
          <xdr:row>84</xdr:row>
          <xdr:rowOff>114300</xdr:rowOff>
        </xdr:to>
        <xdr:sp macro="" textlink="">
          <xdr:nvSpPr>
            <xdr:cNvPr id="1145" name="Comment 245" hidden="1">
              <a:extLst>
                <a:ext uri="{FF2B5EF4-FFF2-40B4-BE49-F238E27FC236}">
                  <a16:creationId xmlns:a16="http://schemas.microsoft.com/office/drawing/2014/main" id="{603D4112-F187-1455-9E57-2F26C79A1D5C}"/>
                </a:ext>
              </a:extLst>
            </xdr:cNvPr>
            <xdr:cNvSpPr txBox="1">
              <a:spLocks noChangeArrowheads="1"/>
            </xdr:cNvSpPr>
          </xdr:nvSpPr>
          <xdr:spPr bwMode="auto">
            <a:xfrm>
              <a:off x="1270000" y="15392400"/>
              <a:ext cx="4114800" cy="1638300"/>
            </a:xfrm>
            <a:prstGeom prst="rect">
              <a:avLst/>
            </a:prstGeom>
            <a:solidFill>
              <a:srgbClr val="FFFFE1"/>
            </a:solidFill>
            <a:ln w="9525">
              <a:solidFill>
                <a:srgbClr val="000000"/>
              </a:solidFill>
              <a:miter lim="800%"/>
              <a:headEnd/>
              <a:tailEnd/>
            </a:ln>
            <a:effectLst>
              <a:outerShdw dist="35921" dir="2700000" algn="ctr" rotWithShape="0">
                <a:srgbClr val="80808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fr-FR" sz="1000" b="0" i="0" u="none" strike="noStrike" baseline="0%">
                  <a:solidFill>
                    <a:srgbClr val="000000"/>
                  </a:solidFill>
                  <a:latin typeface="Tahoma" pitchFamily="2" charset="0"/>
                  <a:ea typeface="Tahoma" pitchFamily="2" charset="0"/>
                  <a:cs typeface="Tahoma" pitchFamily="2" charset="0"/>
                </a:rPr>
                <a:t>L'informaticien ou l'informaticienne en développement d'applications TIC conçoivent et réalisent tout ou partie d'une application (logiciel, web, réseau, etc.) selon les besoins commerciaux d’une entreprise. Dans un groupe de projets, ils créent le design conceptuel et s'occupent de l'implémentation de l'application à l’aide d’outils techniques (environnement de développement, langage de programmation, logiciel, etc.). Ils sont également responsables de la maintenance et de la gestion des versions d'une application. </a:t>
              </a: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xdr:txBody>
        </xdr:sp>
        <xdr:clientData/>
      </xdr:twoCellAnchor>
    </mc:Fallback>
  </mc:AlternateContent>
  <mc:AlternateContent xmlns:mc="http://schemas.openxmlformats.org/markup-compatibility/2006">
    <mc:Choice xmlns:v="urn:schemas-microsoft-com:vml" Requires="v"/>
    <mc:Fallback>
      <xdr:twoCellAnchor editAs="absolute">
        <xdr:from>
          <xdr:col>12</xdr:col>
          <xdr:colOff>139700</xdr:colOff>
          <xdr:row>76</xdr:row>
          <xdr:rowOff>114300</xdr:rowOff>
        </xdr:from>
        <xdr:to>
          <xdr:col>19</xdr:col>
          <xdr:colOff>330200</xdr:colOff>
          <xdr:row>86</xdr:row>
          <xdr:rowOff>139700</xdr:rowOff>
        </xdr:to>
        <xdr:sp macro="" textlink="">
          <xdr:nvSpPr>
            <xdr:cNvPr id="1146" name="Comment 260" hidden="1">
              <a:extLst>
                <a:ext uri="{FF2B5EF4-FFF2-40B4-BE49-F238E27FC236}">
                  <a16:creationId xmlns:a16="http://schemas.microsoft.com/office/drawing/2014/main" id="{517718F5-9992-DC0A-DCEA-9A7857CF7796}"/>
                </a:ext>
              </a:extLst>
            </xdr:cNvPr>
            <xdr:cNvSpPr txBox="1">
              <a:spLocks noChangeArrowheads="1"/>
            </xdr:cNvSpPr>
          </xdr:nvSpPr>
          <xdr:spPr bwMode="auto">
            <a:xfrm>
              <a:off x="5791200" y="15392400"/>
              <a:ext cx="4064000" cy="2070100"/>
            </a:xfrm>
            <a:prstGeom prst="rect">
              <a:avLst/>
            </a:prstGeom>
            <a:solidFill>
              <a:srgbClr val="FFFFE1"/>
            </a:solidFill>
            <a:ln w="9525">
              <a:solidFill>
                <a:srgbClr val="000000"/>
              </a:solidFill>
              <a:miter lim="800%"/>
              <a:headEnd/>
              <a:tailEnd/>
            </a:ln>
            <a:effectLst>
              <a:outerShdw dist="35921" dir="2700000" algn="ctr" rotWithShape="0">
                <a:srgbClr val="80808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fr-FR" sz="1000" b="0" i="0" u="none" strike="noStrike" baseline="0%">
                  <a:solidFill>
                    <a:srgbClr val="000000"/>
                  </a:solidFill>
                  <a:latin typeface="Tahoma" pitchFamily="2" charset="0"/>
                  <a:ea typeface="Tahoma" pitchFamily="2" charset="0"/>
                  <a:cs typeface="Tahoma" pitchFamily="2" charset="0"/>
                </a:rPr>
                <a:t>L'ingénieur ou l'ingénieure en microtechniques développent des produits et des technologies de fabrication (micro-usinage, robotique, métrologie, etc.) dans le domaine du grand à l'infiniment petit. Ils conçoivent des machines ou contribuent à l'amélioration des systèmes de production par l'intégration de robots et l'automatisation de processus. Ils participent à la réalisation d'objets microtechniques de haute qualité: montres de grande complication, capteurs de déclenchement (airbag, détecteur de pluie, etc.), stimulateurs cardiaques, instruments médicaux, etc. Ils sont actifs aussi bien dans la recherche, le développement et la fabrication de nouveaux produits, que dans la gestion de la production, la vente ou le conseil.</a:t>
              </a: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xdr:txBody>
        </xdr:sp>
        <xdr:clientData/>
      </xdr:twoCellAnchor>
    </mc:Fallback>
  </mc:AlternateContent>
  <mc:AlternateContent xmlns:mc="http://schemas.openxmlformats.org/markup-compatibility/2006">
    <mc:Choice xmlns:v="urn:schemas-microsoft-com:vml" Requires="v"/>
    <mc:Fallback>
      <xdr:twoCellAnchor editAs="absolute">
        <xdr:from>
          <xdr:col>8</xdr:col>
          <xdr:colOff>139700</xdr:colOff>
          <xdr:row>77</xdr:row>
          <xdr:rowOff>101600</xdr:rowOff>
        </xdr:from>
        <xdr:to>
          <xdr:col>16</xdr:col>
          <xdr:colOff>558800</xdr:colOff>
          <xdr:row>86</xdr:row>
          <xdr:rowOff>190500</xdr:rowOff>
        </xdr:to>
        <xdr:sp macro="" textlink="">
          <xdr:nvSpPr>
            <xdr:cNvPr id="1147" name="Comment 246" hidden="1">
              <a:extLst>
                <a:ext uri="{FF2B5EF4-FFF2-40B4-BE49-F238E27FC236}">
                  <a16:creationId xmlns:a16="http://schemas.microsoft.com/office/drawing/2014/main" id="{F0AF655F-06CD-5A70-A247-A8193D93B254}"/>
                </a:ext>
              </a:extLst>
            </xdr:cNvPr>
            <xdr:cNvSpPr txBox="1">
              <a:spLocks noChangeArrowheads="1"/>
            </xdr:cNvSpPr>
          </xdr:nvSpPr>
          <xdr:spPr bwMode="auto">
            <a:xfrm>
              <a:off x="3860800" y="15595600"/>
              <a:ext cx="4279900" cy="1917700"/>
            </a:xfrm>
            <a:prstGeom prst="rect">
              <a:avLst/>
            </a:prstGeom>
            <a:solidFill>
              <a:srgbClr val="FFFFE1"/>
            </a:solidFill>
            <a:ln w="9525">
              <a:solidFill>
                <a:srgbClr val="000000"/>
              </a:solidFill>
              <a:miter lim="800%"/>
              <a:headEnd/>
              <a:tailEnd/>
            </a:ln>
            <a:effectLst>
              <a:outerShdw dist="35921" dir="2700000" algn="ctr" rotWithShape="0">
                <a:srgbClr val="80808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fr-FR" sz="1000" b="0" i="0" u="none" strike="noStrike" baseline="0%">
                  <a:solidFill>
                    <a:srgbClr val="000000"/>
                  </a:solidFill>
                  <a:latin typeface="Tahoma" pitchFamily="2" charset="0"/>
                  <a:ea typeface="Tahoma" pitchFamily="2" charset="0"/>
                  <a:cs typeface="Tahoma" pitchFamily="2" charset="0"/>
                </a:rPr>
                <a:t>Le moniteur ou la monitrice de conduite enseignent professionnellement la conduite de différentes catégories de véhicules (voiture de tourisme, moto, camion) à des élèves-conducteurs, en vue de les préparer tant en théorie qu'en pratique aux examens pour l'obtention du permis de conduire de la catégorie désirée. Leur rôle est non seulement de présenter à l'examen des élèves techniquement aptes à utiliser un véhicule dans n'importe quelle situation, mais aussi d'influencer favorablement leur attitude de conducteurs en leur enseignant de nombreuses règles de savoir-vivre et de prudence et en développant leur sens des responsabilités.</a:t>
              </a: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xdr:txBody>
        </xdr:sp>
        <xdr:clientData/>
      </xdr:twoCellAnchor>
    </mc:Fallback>
  </mc:AlternateContent>
  <mc:AlternateContent xmlns:mc="http://schemas.openxmlformats.org/markup-compatibility/2006">
    <mc:Choice xmlns:v="urn:schemas-microsoft-com:vml" Requires="v"/>
    <mc:Fallback>
      <xdr:twoCellAnchor editAs="absolute">
        <xdr:from>
          <xdr:col>13</xdr:col>
          <xdr:colOff>381000</xdr:colOff>
          <xdr:row>67</xdr:row>
          <xdr:rowOff>88900</xdr:rowOff>
        </xdr:from>
        <xdr:to>
          <xdr:col>22</xdr:col>
          <xdr:colOff>292100</xdr:colOff>
          <xdr:row>77</xdr:row>
          <xdr:rowOff>152400</xdr:rowOff>
        </xdr:to>
        <xdr:sp macro="" textlink="">
          <xdr:nvSpPr>
            <xdr:cNvPr id="1148" name="Comment 261" hidden="1">
              <a:extLst>
                <a:ext uri="{FF2B5EF4-FFF2-40B4-BE49-F238E27FC236}">
                  <a16:creationId xmlns:a16="http://schemas.microsoft.com/office/drawing/2014/main" id="{8A6C7B31-F547-260D-BED6-AD6C044F81AB}"/>
                </a:ext>
              </a:extLst>
            </xdr:cNvPr>
            <xdr:cNvSpPr txBox="1">
              <a:spLocks noChangeArrowheads="1"/>
            </xdr:cNvSpPr>
          </xdr:nvSpPr>
          <xdr:spPr bwMode="auto">
            <a:xfrm>
              <a:off x="6515100" y="13614400"/>
              <a:ext cx="4457700" cy="2032000"/>
            </a:xfrm>
            <a:prstGeom prst="rect">
              <a:avLst/>
            </a:prstGeom>
            <a:solidFill>
              <a:srgbClr val="FFFFE1"/>
            </a:solidFill>
            <a:ln w="9525">
              <a:solidFill>
                <a:srgbClr val="000000"/>
              </a:solidFill>
              <a:miter lim="800%"/>
              <a:headEnd/>
              <a:tailEnd/>
            </a:ln>
            <a:effectLst>
              <a:outerShdw dist="35921" dir="2700000" algn="ctr" rotWithShape="0">
                <a:srgbClr val="80808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fr-FR" sz="1000" b="0" i="0" u="none" strike="noStrike" baseline="0%">
                  <a:solidFill>
                    <a:srgbClr val="000000"/>
                  </a:solidFill>
                  <a:latin typeface="Tahoma" pitchFamily="2" charset="0"/>
                  <a:ea typeface="Tahoma" pitchFamily="2" charset="0"/>
                  <a:cs typeface="Tahoma" pitchFamily="2" charset="0"/>
                </a:rPr>
                <a:t>Le ou la médecin spécialiste en médecine interne générale assurent une assistance médicale pour tous les problèmes de santé physique, psychique et sociale de la population, dans une perspective de proximité, de globalité et de continuité. Ils diagnostiquent et traitent des pathologies touchant plusieurs disciplines médicales (cardiologie, pneumologie, pédiatrie, etc.). A l'hôpital, en tant que médecins internistes hospitaliers ou en cabinet privé, en tant que médecins de famille, ils établissent un bilan de l'état de santé des patients, si nécessaire à l'aide de divers tests et examens approfondis. Ils proposent un plan de traitement qui garantit les meilleures mesures thérapeutiques possibles</a:t>
              </a:r>
              <a:r>
                <a:rPr lang="fr-FR" sz="800" b="0" i="0" u="none" strike="noStrike" baseline="0%">
                  <a:solidFill>
                    <a:srgbClr val="000000"/>
                  </a:solidFill>
                  <a:latin typeface="Tahoma" pitchFamily="2" charset="0"/>
                  <a:ea typeface="Tahoma" pitchFamily="2" charset="0"/>
                  <a:cs typeface="Tahoma" pitchFamily="2" charset="0"/>
                </a:rPr>
                <a:t>.</a:t>
              </a: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xdr:txBody>
        </xdr:sp>
        <xdr:clientData/>
      </xdr:twoCellAnchor>
    </mc:Fallback>
  </mc:AlternateContent>
  <mc:AlternateContent xmlns:mc="http://schemas.openxmlformats.org/markup-compatibility/2006">
    <mc:Choice xmlns:v="urn:schemas-microsoft-com:vml" Requires="v"/>
    <mc:Fallback>
      <xdr:twoCellAnchor editAs="absolute">
        <xdr:from>
          <xdr:col>8</xdr:col>
          <xdr:colOff>139700</xdr:colOff>
          <xdr:row>78</xdr:row>
          <xdr:rowOff>101600</xdr:rowOff>
        </xdr:from>
        <xdr:to>
          <xdr:col>15</xdr:col>
          <xdr:colOff>25400</xdr:colOff>
          <xdr:row>85</xdr:row>
          <xdr:rowOff>63500</xdr:rowOff>
        </xdr:to>
        <xdr:sp macro="" textlink="">
          <xdr:nvSpPr>
            <xdr:cNvPr id="1149" name="Comment 247" hidden="1">
              <a:extLst>
                <a:ext uri="{FF2B5EF4-FFF2-40B4-BE49-F238E27FC236}">
                  <a16:creationId xmlns:a16="http://schemas.microsoft.com/office/drawing/2014/main" id="{66171BD1-52B8-706A-78D4-5F6FE71C885E}"/>
                </a:ext>
              </a:extLst>
            </xdr:cNvPr>
            <xdr:cNvSpPr txBox="1">
              <a:spLocks noChangeArrowheads="1"/>
            </xdr:cNvSpPr>
          </xdr:nvSpPr>
          <xdr:spPr bwMode="auto">
            <a:xfrm>
              <a:off x="3860800" y="15798800"/>
              <a:ext cx="3263900" cy="1384300"/>
            </a:xfrm>
            <a:prstGeom prst="rect">
              <a:avLst/>
            </a:prstGeom>
            <a:solidFill>
              <a:srgbClr val="FFFFE1"/>
            </a:solidFill>
            <a:ln w="9525">
              <a:solidFill>
                <a:srgbClr val="000000"/>
              </a:solidFill>
              <a:miter lim="800%"/>
              <a:headEnd/>
              <a:tailEnd/>
            </a:ln>
            <a:effectLst>
              <a:outerShdw dist="35921" dir="2700000" algn="ctr" rotWithShape="0">
                <a:srgbClr val="80808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fr-FR" sz="1000" b="0" i="0" u="none" strike="noStrike" baseline="0%">
                  <a:solidFill>
                    <a:srgbClr val="000000"/>
                  </a:solidFill>
                  <a:latin typeface="Tahoma" pitchFamily="2" charset="0"/>
                  <a:ea typeface="Tahoma" pitchFamily="2" charset="0"/>
                  <a:cs typeface="Tahoma" pitchFamily="2" charset="0"/>
                </a:rPr>
                <a:t>L'infirmier ou l'infirmière dispensent des soins, sur prescription médicale, à des malades de tous âges; ils interviennent à tous les stades de la maladie (physique ou mentale) y compris lors de l'accompagnement en fin de vie. Ils donnent des conseils sur les soins, la prise de médicaments, l'hygiène, la préservation et la promotion de la santé.</a:t>
              </a: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xdr:txBody>
        </xdr:sp>
        <xdr:clientData/>
      </xdr:twoCellAnchor>
    </mc:Fallback>
  </mc:AlternateContent>
  <mc:AlternateContent xmlns:mc="http://schemas.openxmlformats.org/markup-compatibility/2006">
    <mc:Choice xmlns:v="urn:schemas-microsoft-com:vml" Requires="v"/>
    <mc:Fallback>
      <xdr:twoCellAnchor editAs="absolute">
        <xdr:from>
          <xdr:col>13</xdr:col>
          <xdr:colOff>381000</xdr:colOff>
          <xdr:row>68</xdr:row>
          <xdr:rowOff>50800</xdr:rowOff>
        </xdr:from>
        <xdr:to>
          <xdr:col>22</xdr:col>
          <xdr:colOff>330200</xdr:colOff>
          <xdr:row>81</xdr:row>
          <xdr:rowOff>190500</xdr:rowOff>
        </xdr:to>
        <xdr:sp macro="" textlink="">
          <xdr:nvSpPr>
            <xdr:cNvPr id="1150" name="Comment 262" hidden="1">
              <a:extLst>
                <a:ext uri="{FF2B5EF4-FFF2-40B4-BE49-F238E27FC236}">
                  <a16:creationId xmlns:a16="http://schemas.microsoft.com/office/drawing/2014/main" id="{112994F1-AE12-C1C4-F4DE-5125C3879DB7}"/>
                </a:ext>
              </a:extLst>
            </xdr:cNvPr>
            <xdr:cNvSpPr txBox="1">
              <a:spLocks noChangeArrowheads="1"/>
            </xdr:cNvSpPr>
          </xdr:nvSpPr>
          <xdr:spPr bwMode="auto">
            <a:xfrm>
              <a:off x="6515100" y="13779500"/>
              <a:ext cx="4495800" cy="2717800"/>
            </a:xfrm>
            <a:prstGeom prst="rect">
              <a:avLst/>
            </a:prstGeom>
            <a:solidFill>
              <a:srgbClr val="FFFFE1"/>
            </a:solidFill>
            <a:ln w="9525">
              <a:solidFill>
                <a:srgbClr val="000000"/>
              </a:solidFill>
              <a:miter lim="800%"/>
              <a:headEnd/>
              <a:tailEnd/>
            </a:ln>
            <a:effectLst>
              <a:outerShdw dist="35921" dir="2700000" algn="ctr" rotWithShape="0">
                <a:srgbClr val="80808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fr-FR" sz="1000" b="0" i="0" u="none" strike="noStrike" baseline="0%">
                  <a:solidFill>
                    <a:srgbClr val="000000"/>
                  </a:solidFill>
                  <a:latin typeface="Tahoma" pitchFamily="2" charset="0"/>
                  <a:ea typeface="Tahoma" pitchFamily="2" charset="0"/>
                  <a:cs typeface="Tahoma" pitchFamily="2" charset="0"/>
                </a:rPr>
                <a:t>Le cameraman ou la camerawoman utilisent des caméras ou des caméscopes pour enregistrer des séquences de cinéma, des événements en direct, des vidéos, des émissions télédiffusées. Ils apportent une attention et un soin particuliers à la qualité de l'image. Ils essaient de restituer au mieux les idées du directeur ou de la directrice de la photographie et du réalisateur ou de la réalisatrice. Leur fonction varie selon qu'ils travaillent sur un tournage cinématographique ou sur un plateau de télévision. Il est possible de travailler sur des tournages en extérieur ou sur plateau. Au sein d'une équipe de reportage, les cameramen rapportent des images glanées sur le vif (manifestations politiques, culturelles, etc.). Leur souci est d'avoir un maximum d'images différentes afin que les journalistes et les réalisateurs puissent y puiser.</a:t>
              </a: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xdr:txBody>
        </xdr:sp>
        <xdr:clientData/>
      </xdr:twoCellAnchor>
    </mc:Fallback>
  </mc:AlternateContent>
  <mc:AlternateContent xmlns:mc="http://schemas.openxmlformats.org/markup-compatibility/2006">
    <mc:Choice xmlns:v="urn:schemas-microsoft-com:vml" Requires="v"/>
    <mc:Fallback>
      <xdr:twoCellAnchor editAs="absolute">
        <xdr:from>
          <xdr:col>8</xdr:col>
          <xdr:colOff>139700</xdr:colOff>
          <xdr:row>79</xdr:row>
          <xdr:rowOff>101600</xdr:rowOff>
        </xdr:from>
        <xdr:to>
          <xdr:col>14</xdr:col>
          <xdr:colOff>292100</xdr:colOff>
          <xdr:row>84</xdr:row>
          <xdr:rowOff>177800</xdr:rowOff>
        </xdr:to>
        <xdr:sp macro="" textlink="">
          <xdr:nvSpPr>
            <xdr:cNvPr id="1151" name="Comment 248" hidden="1">
              <a:extLst>
                <a:ext uri="{FF2B5EF4-FFF2-40B4-BE49-F238E27FC236}">
                  <a16:creationId xmlns:a16="http://schemas.microsoft.com/office/drawing/2014/main" id="{ACE950DD-78B8-BD06-646E-C33D64BE710F}"/>
                </a:ext>
              </a:extLst>
            </xdr:cNvPr>
            <xdr:cNvSpPr txBox="1">
              <a:spLocks noChangeArrowheads="1"/>
            </xdr:cNvSpPr>
          </xdr:nvSpPr>
          <xdr:spPr bwMode="auto">
            <a:xfrm>
              <a:off x="3860800" y="16002000"/>
              <a:ext cx="3048000" cy="1092200"/>
            </a:xfrm>
            <a:prstGeom prst="rect">
              <a:avLst/>
            </a:prstGeom>
            <a:solidFill>
              <a:srgbClr val="FFFFE1"/>
            </a:solidFill>
            <a:ln w="9525">
              <a:solidFill>
                <a:srgbClr val="000000"/>
              </a:solidFill>
              <a:miter lim="800%"/>
              <a:headEnd/>
              <a:tailEnd/>
            </a:ln>
            <a:effectLst>
              <a:outerShdw dist="35921" dir="2700000" algn="ctr" rotWithShape="0">
                <a:srgbClr val="80808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fr-FR" sz="1000" b="0" i="0" u="none" strike="noStrike" baseline="0%">
                  <a:solidFill>
                    <a:srgbClr val="000000"/>
                  </a:solidFill>
                  <a:latin typeface="Tahoma" pitchFamily="2" charset="0"/>
                  <a:ea typeface="Tahoma" pitchFamily="2" charset="0"/>
                  <a:cs typeface="Tahoma" pitchFamily="2" charset="0"/>
                </a:rPr>
                <a:t>L'éditeur ou l'éditrice examinent des manuscrits littéraires, scientifiques, techniques ou musicaux dans le but d'en imprimer et reproduire un certain nombre d'exemplaires et d'en assurer ensuite la diffusion auprès des libraires et autres revendeurs.</a:t>
              </a: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xdr:txBody>
        </xdr:sp>
        <xdr:clientData/>
      </xdr:twoCellAnchor>
    </mc:Fallback>
  </mc:AlternateContent>
  <mc:AlternateContent xmlns:mc="http://schemas.openxmlformats.org/markup-compatibility/2006">
    <mc:Choice xmlns:v="urn:schemas-microsoft-com:vml" Requires="v"/>
    <mc:Fallback>
      <xdr:twoCellAnchor editAs="absolute">
        <xdr:from>
          <xdr:col>13</xdr:col>
          <xdr:colOff>381000</xdr:colOff>
          <xdr:row>69</xdr:row>
          <xdr:rowOff>12700</xdr:rowOff>
        </xdr:from>
        <xdr:to>
          <xdr:col>22</xdr:col>
          <xdr:colOff>254000</xdr:colOff>
          <xdr:row>78</xdr:row>
          <xdr:rowOff>88900</xdr:rowOff>
        </xdr:to>
        <xdr:sp macro="" textlink="">
          <xdr:nvSpPr>
            <xdr:cNvPr id="1152" name="Comment 263" hidden="1">
              <a:extLst>
                <a:ext uri="{FF2B5EF4-FFF2-40B4-BE49-F238E27FC236}">
                  <a16:creationId xmlns:a16="http://schemas.microsoft.com/office/drawing/2014/main" id="{A7A58026-8884-73C3-BD5D-EE27C20B669A}"/>
                </a:ext>
              </a:extLst>
            </xdr:cNvPr>
            <xdr:cNvSpPr txBox="1">
              <a:spLocks noChangeArrowheads="1"/>
            </xdr:cNvSpPr>
          </xdr:nvSpPr>
          <xdr:spPr bwMode="auto">
            <a:xfrm>
              <a:off x="6515100" y="13944600"/>
              <a:ext cx="4419600" cy="1841500"/>
            </a:xfrm>
            <a:prstGeom prst="rect">
              <a:avLst/>
            </a:prstGeom>
            <a:solidFill>
              <a:srgbClr val="FFFFE1"/>
            </a:solidFill>
            <a:ln w="9525">
              <a:solidFill>
                <a:srgbClr val="000000"/>
              </a:solidFill>
              <a:miter lim="800%"/>
              <a:headEnd/>
              <a:tailEnd/>
            </a:ln>
            <a:effectLst>
              <a:outerShdw dist="35921" dir="2700000" algn="ctr" rotWithShape="0">
                <a:srgbClr val="80808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fr-FR" sz="1000" b="0" i="0" u="none" strike="noStrike" baseline="0%">
                  <a:solidFill>
                    <a:srgbClr val="000000"/>
                  </a:solidFill>
                  <a:latin typeface="Tahoma" pitchFamily="2" charset="0"/>
                  <a:ea typeface="Tahoma" pitchFamily="2" charset="0"/>
                  <a:cs typeface="Tahoma" pitchFamily="2" charset="0"/>
                </a:rPr>
                <a:t>Le ou la sociologue cherchent à comprendre et à expliquer les rapports sociaux, l'organisation et la structure de la société, en dépassant les stéréotypes et les idées préconçues. Ils étudient les mécanismes qui régissent l’organisation de la société et s’intéressent aux relations existant entre la société et les individus, aux règles implicites qui les gèrent, et aux faits sociaux. Pour ce faire, ils collectent des données auprès des individus, des collectivités et des groupes. Les sociologues peuvent étudier de petites entités (la famille, le couple, les pairs, des groupes de jeunes) ou des collectivités plus importantes (des peuples, des nations, des villes, des institutions ou des structures sociales).</a:t>
              </a: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xdr:txBody>
        </xdr:sp>
        <xdr:clientData/>
      </xdr:twoCellAnchor>
    </mc:Fallback>
  </mc:AlternateContent>
  <mc:AlternateContent xmlns:mc="http://schemas.openxmlformats.org/markup-compatibility/2006">
    <mc:Choice xmlns:v="urn:schemas-microsoft-com:vml" Requires="v"/>
    <mc:Fallback>
      <xdr:twoCellAnchor editAs="absolute">
        <xdr:from>
          <xdr:col>8</xdr:col>
          <xdr:colOff>139700</xdr:colOff>
          <xdr:row>80</xdr:row>
          <xdr:rowOff>101600</xdr:rowOff>
        </xdr:from>
        <xdr:to>
          <xdr:col>16</xdr:col>
          <xdr:colOff>711200</xdr:colOff>
          <xdr:row>92</xdr:row>
          <xdr:rowOff>63500</xdr:rowOff>
        </xdr:to>
        <xdr:sp macro="" textlink="">
          <xdr:nvSpPr>
            <xdr:cNvPr id="1153" name="Comment 249" hidden="1">
              <a:extLst>
                <a:ext uri="{FF2B5EF4-FFF2-40B4-BE49-F238E27FC236}">
                  <a16:creationId xmlns:a16="http://schemas.microsoft.com/office/drawing/2014/main" id="{525D8EF9-5FFF-E579-0006-8585DC8AD156}"/>
                </a:ext>
              </a:extLst>
            </xdr:cNvPr>
            <xdr:cNvSpPr txBox="1">
              <a:spLocks noChangeArrowheads="1"/>
            </xdr:cNvSpPr>
          </xdr:nvSpPr>
          <xdr:spPr bwMode="auto">
            <a:xfrm>
              <a:off x="3860800" y="16205200"/>
              <a:ext cx="4432300" cy="2400300"/>
            </a:xfrm>
            <a:prstGeom prst="rect">
              <a:avLst/>
            </a:prstGeom>
            <a:solidFill>
              <a:srgbClr val="FFFFE1"/>
            </a:solidFill>
            <a:ln w="9525">
              <a:solidFill>
                <a:srgbClr val="000000"/>
              </a:solidFill>
              <a:miter lim="800%"/>
              <a:headEnd/>
              <a:tailEnd/>
            </a:ln>
            <a:effectLst>
              <a:outerShdw dist="35921" dir="2700000" algn="ctr" rotWithShape="0">
                <a:srgbClr val="80808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fr-FR" sz="1000" b="0" i="0" u="none" strike="noStrike" baseline="0%">
                  <a:solidFill>
                    <a:srgbClr val="000000"/>
                  </a:solidFill>
                  <a:latin typeface="Tahoma" pitchFamily="2" charset="0"/>
                  <a:ea typeface="Tahoma" pitchFamily="2" charset="0"/>
                  <a:cs typeface="Tahoma" pitchFamily="2" charset="0"/>
                </a:rPr>
                <a:t>Les archéologues étudient les vestiges matériels des civilisations qui nous ont précédés, depuis les origines de l'homme jusqu'au Moyen-Age. Science complexe, l'archéologie se divise généralement en deux grands domaines: l'archéologie préhistorique (pas de sources écrites) et l'archéologie historique (sources écrites exploitables). De nombreuses spécialités apparaissent ensuite selon des critères géographiques (archéologie du Proche-Orient, celtique, copte, précolombienne, scandinave, etc.) et/ou chronologiques (archéologie préhistorique, néolithique, classique, gallo-romaine, médiévale, etc.). Les archéologues sont des chercheurs spécialisés dans une époque ou un sujet particulier, tant leur champ d'investigation est vaste.</a:t>
              </a: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xdr:txBody>
        </xdr:sp>
        <xdr:clientData/>
      </xdr:twoCellAnchor>
    </mc:Fallback>
  </mc:AlternateContent>
  <mc:AlternateContent xmlns:mc="http://schemas.openxmlformats.org/markup-compatibility/2006">
    <mc:Choice xmlns:v="urn:schemas-microsoft-com:vml" Requires="v"/>
    <mc:Fallback>
      <xdr:twoCellAnchor editAs="absolute">
        <xdr:from>
          <xdr:col>13</xdr:col>
          <xdr:colOff>381000</xdr:colOff>
          <xdr:row>69</xdr:row>
          <xdr:rowOff>177800</xdr:rowOff>
        </xdr:from>
        <xdr:to>
          <xdr:col>22</xdr:col>
          <xdr:colOff>139700</xdr:colOff>
          <xdr:row>81</xdr:row>
          <xdr:rowOff>63500</xdr:rowOff>
        </xdr:to>
        <xdr:sp macro="" textlink="">
          <xdr:nvSpPr>
            <xdr:cNvPr id="1154" name="Comment 265" hidden="1">
              <a:extLst>
                <a:ext uri="{FF2B5EF4-FFF2-40B4-BE49-F238E27FC236}">
                  <a16:creationId xmlns:a16="http://schemas.microsoft.com/office/drawing/2014/main" id="{5B1BE31B-D3AD-D37F-834F-BC0D23AF8F84}"/>
                </a:ext>
              </a:extLst>
            </xdr:cNvPr>
            <xdr:cNvSpPr txBox="1">
              <a:spLocks noChangeArrowheads="1"/>
            </xdr:cNvSpPr>
          </xdr:nvSpPr>
          <xdr:spPr bwMode="auto">
            <a:xfrm>
              <a:off x="6515100" y="14109700"/>
              <a:ext cx="4305300" cy="2260600"/>
            </a:xfrm>
            <a:prstGeom prst="rect">
              <a:avLst/>
            </a:prstGeom>
            <a:solidFill>
              <a:srgbClr val="FFFFE1"/>
            </a:solidFill>
            <a:ln w="9525">
              <a:solidFill>
                <a:srgbClr val="000000"/>
              </a:solidFill>
              <a:miter lim="800%"/>
              <a:headEnd/>
              <a:tailEnd/>
            </a:ln>
            <a:effectLst>
              <a:outerShdw dist="35921" dir="2700000" algn="ctr" rotWithShape="0">
                <a:srgbClr val="80808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fr-FR" sz="1000" b="0" i="0" u="none" strike="noStrike" baseline="0%">
                  <a:solidFill>
                    <a:srgbClr val="000000"/>
                  </a:solidFill>
                  <a:latin typeface="Tahoma" pitchFamily="2" charset="0"/>
                  <a:ea typeface="Tahoma" pitchFamily="2" charset="0"/>
                  <a:cs typeface="Tahoma" pitchFamily="2" charset="0"/>
                </a:rPr>
                <a:t>Le technicien ou la technicienne en textile planifient, supervisent et contrôlent l’ensemble des activités liées à la fabrication et à la production industrielle de collections de vêtements. Dans le domaine spécialisé "mode", ils mettent au point des prototypes de vêtements imaginés par les designers, mentionnent les indications techniques utiles à la coupe des tissus et au montage des vêtements. Les professionnels spécialisés en "technologie et conception des tissus" définissent les méthodes de fabrication des vêtements, organisent et gèrent la production. En tant que responsables de projets, les techniciens en textile développent des stratégies techniques et commerciales, respectent les normes de qualité et optimisent la productivité afin d’assurer la rentabilité de l’entreprise.</a:t>
              </a: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xdr:txBody>
        </xdr:sp>
        <xdr:clientData/>
      </xdr:twoCellAnchor>
    </mc:Fallback>
  </mc:AlternateContent>
  <mc:AlternateContent xmlns:mc="http://schemas.openxmlformats.org/markup-compatibility/2006">
    <mc:Choice xmlns:v="urn:schemas-microsoft-com:vml" Requires="v"/>
    <mc:Fallback>
      <xdr:twoCellAnchor editAs="absolute">
        <xdr:from>
          <xdr:col>8</xdr:col>
          <xdr:colOff>139700</xdr:colOff>
          <xdr:row>81</xdr:row>
          <xdr:rowOff>101600</xdr:rowOff>
        </xdr:from>
        <xdr:to>
          <xdr:col>16</xdr:col>
          <xdr:colOff>177800</xdr:colOff>
          <xdr:row>88</xdr:row>
          <xdr:rowOff>114300</xdr:rowOff>
        </xdr:to>
        <xdr:sp macro="" textlink="">
          <xdr:nvSpPr>
            <xdr:cNvPr id="1155" name="Comment 250" hidden="1">
              <a:extLst>
                <a:ext uri="{FF2B5EF4-FFF2-40B4-BE49-F238E27FC236}">
                  <a16:creationId xmlns:a16="http://schemas.microsoft.com/office/drawing/2014/main" id="{08D4CE48-3782-86E5-C63E-3912A0D54B39}"/>
                </a:ext>
              </a:extLst>
            </xdr:cNvPr>
            <xdr:cNvSpPr txBox="1">
              <a:spLocks noChangeArrowheads="1"/>
            </xdr:cNvSpPr>
          </xdr:nvSpPr>
          <xdr:spPr bwMode="auto">
            <a:xfrm>
              <a:off x="3860800" y="16408400"/>
              <a:ext cx="3898900" cy="1435100"/>
            </a:xfrm>
            <a:prstGeom prst="rect">
              <a:avLst/>
            </a:prstGeom>
            <a:solidFill>
              <a:srgbClr val="FFFFE1"/>
            </a:solidFill>
            <a:ln w="9525">
              <a:solidFill>
                <a:srgbClr val="000000"/>
              </a:solidFill>
              <a:miter lim="800%"/>
              <a:headEnd/>
              <a:tailEnd/>
            </a:ln>
            <a:effectLst>
              <a:outerShdw dist="35921" dir="2700000" algn="ctr" rotWithShape="0">
                <a:srgbClr val="80808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fr-FR" sz="1000" b="0" i="0" u="none" strike="noStrike" baseline="0%">
                  <a:solidFill>
                    <a:srgbClr val="000000"/>
                  </a:solidFill>
                  <a:latin typeface="Tahoma" pitchFamily="2" charset="0"/>
                  <a:ea typeface="Tahoma" pitchFamily="2" charset="0"/>
                  <a:cs typeface="Tahoma" pitchFamily="2" charset="0"/>
                </a:rPr>
                <a:t>L'esthéticien ou l'esthéticienne aident les femmes et les hommes à s'embellir, à se mettre en valeur et à conserver aussi longtemps que possible un aspect physique agréable. Dans un cadre de confort et de détente, ils prodiguent des soins esthétiques et donnent des conseils sur l'hygiène de vie.</a:t>
              </a: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xdr:txBody>
        </xdr:sp>
        <xdr:clientData/>
      </xdr:twoCellAnchor>
    </mc:Fallback>
  </mc:AlternateContent>
  <mc:AlternateContent xmlns:mc="http://schemas.openxmlformats.org/markup-compatibility/2006">
    <mc:Choice xmlns:v="urn:schemas-microsoft-com:vml" Requires="v"/>
    <mc:Fallback>
      <xdr:twoCellAnchor editAs="absolute">
        <xdr:from>
          <xdr:col>13</xdr:col>
          <xdr:colOff>381000</xdr:colOff>
          <xdr:row>70</xdr:row>
          <xdr:rowOff>139700</xdr:rowOff>
        </xdr:from>
        <xdr:to>
          <xdr:col>22</xdr:col>
          <xdr:colOff>292100</xdr:colOff>
          <xdr:row>78</xdr:row>
          <xdr:rowOff>76200</xdr:rowOff>
        </xdr:to>
        <xdr:sp macro="" textlink="">
          <xdr:nvSpPr>
            <xdr:cNvPr id="1156" name="Comment 266" hidden="1">
              <a:extLst>
                <a:ext uri="{FF2B5EF4-FFF2-40B4-BE49-F238E27FC236}">
                  <a16:creationId xmlns:a16="http://schemas.microsoft.com/office/drawing/2014/main" id="{760926B8-861F-179E-9B38-E2F860F2DE29}"/>
                </a:ext>
              </a:extLst>
            </xdr:cNvPr>
            <xdr:cNvSpPr txBox="1">
              <a:spLocks noChangeArrowheads="1"/>
            </xdr:cNvSpPr>
          </xdr:nvSpPr>
          <xdr:spPr bwMode="auto">
            <a:xfrm>
              <a:off x="6515100" y="14274800"/>
              <a:ext cx="4457700" cy="1498600"/>
            </a:xfrm>
            <a:prstGeom prst="rect">
              <a:avLst/>
            </a:prstGeom>
            <a:solidFill>
              <a:srgbClr val="FFFFE1"/>
            </a:solidFill>
            <a:ln w="9525">
              <a:solidFill>
                <a:srgbClr val="000000"/>
              </a:solidFill>
              <a:miter lim="800%"/>
              <a:headEnd/>
              <a:tailEnd/>
            </a:ln>
            <a:effectLst>
              <a:outerShdw dist="35921" dir="2700000" algn="ctr" rotWithShape="0">
                <a:srgbClr val="80808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fr-FR" sz="1000" b="0" i="0" u="none" strike="noStrike" baseline="0%">
                  <a:solidFill>
                    <a:srgbClr val="000000"/>
                  </a:solidFill>
                  <a:latin typeface="Tahoma" pitchFamily="2" charset="0"/>
                  <a:ea typeface="Tahoma" pitchFamily="2" charset="0"/>
                  <a:cs typeface="Tahoma" pitchFamily="2" charset="0"/>
                </a:rPr>
                <a:t>Le ou la spécialiste d’achat/approvisionnement contribuent à assurer l'approvisionnement d’entreprises industrielles, commerciales, de prestations de services et des grands distributeurs. Ils participent à l’achat des biens de production (machines, outils, matières premières, énergie, etc.) ou des biens de consommation (produits alimentaires, textiles, loisirs, etc.) et sont chargés de comparer minutieusement les produits à disposition afin d'acquérir ceux offrant le meilleur rapport qualité-prix. </a:t>
              </a: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xdr:txBody>
        </xdr:sp>
        <xdr:clientData/>
      </xdr:twoCellAnchor>
    </mc:Fallback>
  </mc:AlternateContent>
  <mc:AlternateContent xmlns:mc="http://schemas.openxmlformats.org/markup-compatibility/2006">
    <mc:Choice xmlns:v="urn:schemas-microsoft-com:vml" Requires="v"/>
    <mc:Fallback>
      <xdr:twoCellAnchor editAs="absolute">
        <xdr:from>
          <xdr:col>8</xdr:col>
          <xdr:colOff>139700</xdr:colOff>
          <xdr:row>82</xdr:row>
          <xdr:rowOff>101600</xdr:rowOff>
        </xdr:from>
        <xdr:to>
          <xdr:col>16</xdr:col>
          <xdr:colOff>215900</xdr:colOff>
          <xdr:row>89</xdr:row>
          <xdr:rowOff>25400</xdr:rowOff>
        </xdr:to>
        <xdr:sp macro="" textlink="">
          <xdr:nvSpPr>
            <xdr:cNvPr id="1157" name="Comment 251" hidden="1">
              <a:extLst>
                <a:ext uri="{FF2B5EF4-FFF2-40B4-BE49-F238E27FC236}">
                  <a16:creationId xmlns:a16="http://schemas.microsoft.com/office/drawing/2014/main" id="{7E611C61-F19B-B2DD-37FE-745C0703FDEE}"/>
                </a:ext>
              </a:extLst>
            </xdr:cNvPr>
            <xdr:cNvSpPr txBox="1">
              <a:spLocks noChangeArrowheads="1"/>
            </xdr:cNvSpPr>
          </xdr:nvSpPr>
          <xdr:spPr bwMode="auto">
            <a:xfrm>
              <a:off x="3860800" y="16611600"/>
              <a:ext cx="3937000" cy="1346200"/>
            </a:xfrm>
            <a:prstGeom prst="rect">
              <a:avLst/>
            </a:prstGeom>
            <a:solidFill>
              <a:srgbClr val="FFFFE1"/>
            </a:solidFill>
            <a:ln w="9525">
              <a:solidFill>
                <a:srgbClr val="000000"/>
              </a:solidFill>
              <a:miter lim="800%"/>
              <a:headEnd/>
              <a:tailEnd/>
            </a:ln>
            <a:effectLst>
              <a:outerShdw dist="35921" dir="2700000" algn="ctr" rotWithShape="0">
                <a:srgbClr val="80808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fr-FR" sz="1000" b="0" i="0" u="none" strike="noStrike" baseline="0%">
                  <a:solidFill>
                    <a:srgbClr val="000000"/>
                  </a:solidFill>
                  <a:latin typeface="Tahoma" pitchFamily="2" charset="0"/>
                  <a:ea typeface="Tahoma" pitchFamily="2" charset="0"/>
                  <a:cs typeface="Tahoma" pitchFamily="2" charset="0"/>
                </a:rPr>
                <a:t>L'agrocommerçant ou l'agrocommerçante travaillent dans le domaine de l’agriculture. Selon le poste occupé, ils sont responsables de la gestion d’une entreprise à caractère agricole (magasin spécialisé, grossiste, exploitation agricole, etc.) et/ou de la diffusion de produits du terroir. Intermédiaires entre la campagne et le marché, ils étudient tout projet pouvant déboucher sur une réussite économique.</a:t>
              </a: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xdr:txBody>
        </xdr:sp>
        <xdr:clientData/>
      </xdr:twoCellAnchor>
    </mc:Fallback>
  </mc:AlternateContent>
  <mc:AlternateContent xmlns:mc="http://schemas.openxmlformats.org/markup-compatibility/2006">
    <mc:Choice xmlns:v="urn:schemas-microsoft-com:vml" Requires="v"/>
    <mc:Fallback>
      <xdr:twoCellAnchor editAs="absolute">
        <xdr:from>
          <xdr:col>13</xdr:col>
          <xdr:colOff>381000</xdr:colOff>
          <xdr:row>71</xdr:row>
          <xdr:rowOff>101600</xdr:rowOff>
        </xdr:from>
        <xdr:to>
          <xdr:col>22</xdr:col>
          <xdr:colOff>50800</xdr:colOff>
          <xdr:row>81</xdr:row>
          <xdr:rowOff>190500</xdr:rowOff>
        </xdr:to>
        <xdr:sp macro="" textlink="">
          <xdr:nvSpPr>
            <xdr:cNvPr id="1158" name="Comment 267" hidden="1">
              <a:extLst>
                <a:ext uri="{FF2B5EF4-FFF2-40B4-BE49-F238E27FC236}">
                  <a16:creationId xmlns:a16="http://schemas.microsoft.com/office/drawing/2014/main" id="{230CA4F1-193A-5734-0729-FDF2C3444E06}"/>
                </a:ext>
              </a:extLst>
            </xdr:cNvPr>
            <xdr:cNvSpPr txBox="1">
              <a:spLocks noChangeArrowheads="1"/>
            </xdr:cNvSpPr>
          </xdr:nvSpPr>
          <xdr:spPr bwMode="auto">
            <a:xfrm>
              <a:off x="6515100" y="14439900"/>
              <a:ext cx="4216400" cy="2057400"/>
            </a:xfrm>
            <a:prstGeom prst="rect">
              <a:avLst/>
            </a:prstGeom>
            <a:solidFill>
              <a:srgbClr val="FFFFE1"/>
            </a:solidFill>
            <a:ln w="9525">
              <a:solidFill>
                <a:srgbClr val="000000"/>
              </a:solidFill>
              <a:miter lim="800%"/>
              <a:headEnd/>
              <a:tailEnd/>
            </a:ln>
            <a:effectLst>
              <a:outerShdw dist="35921" dir="2700000" algn="ctr" rotWithShape="0">
                <a:srgbClr val="80808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fr-FR" sz="1000" b="0" i="0" u="none" strike="noStrike" baseline="0%">
                  <a:solidFill>
                    <a:srgbClr val="000000"/>
                  </a:solidFill>
                  <a:latin typeface="Tahoma" pitchFamily="2" charset="0"/>
                  <a:ea typeface="Tahoma" pitchFamily="2" charset="0"/>
                  <a:cs typeface="Tahoma" pitchFamily="2" charset="0"/>
                </a:rPr>
                <a:t>Le ou la météorologue étudient l'état physique de l'atmosphère et son évolution à l'aide d'instruments de mesure, de modèles numériques et de données provenant de satellites ou de radars. En tant que prévisionnistes du temps, ils élaborent des bulletins météo à l'usage des professionnels ou du grand public et suivent l'évolution des conditions météorologiques à court terme dans le but d'avertir, si nécessaire, les autorités et la population. Ils mènent également des recherches en matière de météorologie et de climatologie.</a:t>
              </a: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xdr:txBody>
        </xdr:sp>
        <xdr:clientData/>
      </xdr:twoCellAnchor>
    </mc:Fallback>
  </mc:AlternateContent>
  <mc:AlternateContent xmlns:mc="http://schemas.openxmlformats.org/markup-compatibility/2006">
    <mc:Choice xmlns:v="urn:schemas-microsoft-com:vml" Requires="v"/>
    <mc:Fallback>
      <xdr:twoCellAnchor editAs="absolute">
        <xdr:from>
          <xdr:col>8</xdr:col>
          <xdr:colOff>139700</xdr:colOff>
          <xdr:row>83</xdr:row>
          <xdr:rowOff>101600</xdr:rowOff>
        </xdr:from>
        <xdr:to>
          <xdr:col>16</xdr:col>
          <xdr:colOff>25400</xdr:colOff>
          <xdr:row>92</xdr:row>
          <xdr:rowOff>177800</xdr:rowOff>
        </xdr:to>
        <xdr:sp macro="" textlink="">
          <xdr:nvSpPr>
            <xdr:cNvPr id="1159" name="Comment 252" hidden="1">
              <a:extLst>
                <a:ext uri="{FF2B5EF4-FFF2-40B4-BE49-F238E27FC236}">
                  <a16:creationId xmlns:a16="http://schemas.microsoft.com/office/drawing/2014/main" id="{BB87B488-D8D2-F5A0-4858-56FAACC8DA1D}"/>
                </a:ext>
              </a:extLst>
            </xdr:cNvPr>
            <xdr:cNvSpPr txBox="1">
              <a:spLocks noChangeArrowheads="1"/>
            </xdr:cNvSpPr>
          </xdr:nvSpPr>
          <xdr:spPr bwMode="auto">
            <a:xfrm>
              <a:off x="3860800" y="16814800"/>
              <a:ext cx="3746500" cy="1905000"/>
            </a:xfrm>
            <a:prstGeom prst="rect">
              <a:avLst/>
            </a:prstGeom>
            <a:solidFill>
              <a:srgbClr val="FFFFE1"/>
            </a:solidFill>
            <a:ln w="9525">
              <a:solidFill>
                <a:srgbClr val="000000"/>
              </a:solidFill>
              <a:miter lim="800%"/>
              <a:headEnd/>
              <a:tailEnd/>
            </a:ln>
            <a:effectLst>
              <a:outerShdw dist="35921" dir="2700000" algn="ctr" rotWithShape="0">
                <a:srgbClr val="80808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fr-FR" sz="1000" b="0" i="0" u="none" strike="noStrike" baseline="0%">
                  <a:solidFill>
                    <a:srgbClr val="000000"/>
                  </a:solidFill>
                  <a:latin typeface="Tahoma" pitchFamily="2" charset="0"/>
                  <a:ea typeface="Tahoma" pitchFamily="2" charset="0"/>
                  <a:cs typeface="Tahoma" pitchFamily="2" charset="0"/>
                </a:rPr>
                <a:t>Le forestier-bûcheron ou la forestière-bûcheronne exécutent tous les travaux liés à l'exploitation des forêts publiques ou privées: coupe de bois, plantation, construction de chemins forestiers, de refuges, d'ouvrages de protection contre les dégâts d'origine animale, végétale ou climatique. Ils participent, en forêt et dans les écosystèmes limitrophes, à la valorisation du bois, à la diversification des essences et au développement de l'espace vital de la faune et de la flore.</a:t>
              </a: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xdr:txBody>
        </xdr:sp>
        <xdr:clientData/>
      </xdr:twoCellAnchor>
    </mc:Fallback>
  </mc:AlternateContent>
  <mc:AlternateContent xmlns:mc="http://schemas.openxmlformats.org/markup-compatibility/2006">
    <mc:Choice xmlns:v="urn:schemas-microsoft-com:vml" Requires="v"/>
    <mc:Fallback>
      <xdr:twoCellAnchor editAs="absolute">
        <xdr:from>
          <xdr:col>13</xdr:col>
          <xdr:colOff>381000</xdr:colOff>
          <xdr:row>72</xdr:row>
          <xdr:rowOff>63500</xdr:rowOff>
        </xdr:from>
        <xdr:to>
          <xdr:col>21</xdr:col>
          <xdr:colOff>139700</xdr:colOff>
          <xdr:row>81</xdr:row>
          <xdr:rowOff>190500</xdr:rowOff>
        </xdr:to>
        <xdr:sp macro="" textlink="">
          <xdr:nvSpPr>
            <xdr:cNvPr id="1160" name="Comment 268" hidden="1">
              <a:extLst>
                <a:ext uri="{FF2B5EF4-FFF2-40B4-BE49-F238E27FC236}">
                  <a16:creationId xmlns:a16="http://schemas.microsoft.com/office/drawing/2014/main" id="{555B191F-85A3-3131-A577-ABC764DBC76D}"/>
                </a:ext>
              </a:extLst>
            </xdr:cNvPr>
            <xdr:cNvSpPr txBox="1">
              <a:spLocks noChangeArrowheads="1"/>
            </xdr:cNvSpPr>
          </xdr:nvSpPr>
          <xdr:spPr bwMode="auto">
            <a:xfrm>
              <a:off x="6515100" y="14605000"/>
              <a:ext cx="3987800" cy="1892300"/>
            </a:xfrm>
            <a:prstGeom prst="rect">
              <a:avLst/>
            </a:prstGeom>
            <a:solidFill>
              <a:srgbClr val="FFFFE1"/>
            </a:solidFill>
            <a:ln w="9525">
              <a:solidFill>
                <a:srgbClr val="000000"/>
              </a:solidFill>
              <a:miter lim="800%"/>
              <a:headEnd/>
              <a:tailEnd/>
            </a:ln>
            <a:effectLst>
              <a:outerShdw dist="35921" dir="2700000" algn="ctr" rotWithShape="0">
                <a:srgbClr val="80808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fr-FR" sz="1000" b="0" i="0" u="none" strike="noStrike" baseline="0%">
                  <a:solidFill>
                    <a:srgbClr val="000000"/>
                  </a:solidFill>
                  <a:latin typeface="Tahoma" pitchFamily="2" charset="0"/>
                  <a:ea typeface="Tahoma" pitchFamily="2" charset="0"/>
                  <a:cs typeface="Tahoma" pitchFamily="2" charset="0"/>
                </a:rPr>
                <a:t>Le boulanger-pâtissier-confiseur ou la boulangère-pâtissière-confiseuse préparent, en fonction de leur spécialisation, différents types de pains (blanc, mi-blanc, complet, etc.), des produits de petite boulangerie (croissants, brioches, escargots, etc.), des spécialités en biscuiterie-pâtisserie (tourtes, cakes, desserts, etc.), des articles de confiserie et des produits traiteur. Ils les confectionnent à la main ou à l'aide d'appareils à partir d'ingrédients de base tels que farines, laitages, sucres, oeufs, cacao, fruits, liqueurs, etc.</a:t>
              </a: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xdr:txBody>
        </xdr:sp>
        <xdr:clientData/>
      </xdr:twoCellAnchor>
    </mc:Fallback>
  </mc:AlternateContent>
  <mc:AlternateContent xmlns:mc="http://schemas.openxmlformats.org/markup-compatibility/2006">
    <mc:Choice xmlns:v="urn:schemas-microsoft-com:vml" Requires="v"/>
    <mc:Fallback>
      <xdr:twoCellAnchor editAs="absolute">
        <xdr:from>
          <xdr:col>8</xdr:col>
          <xdr:colOff>139700</xdr:colOff>
          <xdr:row>84</xdr:row>
          <xdr:rowOff>101600</xdr:rowOff>
        </xdr:from>
        <xdr:to>
          <xdr:col>16</xdr:col>
          <xdr:colOff>304800</xdr:colOff>
          <xdr:row>92</xdr:row>
          <xdr:rowOff>228600</xdr:rowOff>
        </xdr:to>
        <xdr:sp macro="" textlink="">
          <xdr:nvSpPr>
            <xdr:cNvPr id="1161" name="Comment 253" hidden="1">
              <a:extLst>
                <a:ext uri="{FF2B5EF4-FFF2-40B4-BE49-F238E27FC236}">
                  <a16:creationId xmlns:a16="http://schemas.microsoft.com/office/drawing/2014/main" id="{78CF31D8-2A09-A425-100A-236AC7C5CA6C}"/>
                </a:ext>
              </a:extLst>
            </xdr:cNvPr>
            <xdr:cNvSpPr txBox="1">
              <a:spLocks noChangeArrowheads="1"/>
            </xdr:cNvSpPr>
          </xdr:nvSpPr>
          <xdr:spPr bwMode="auto">
            <a:xfrm>
              <a:off x="3860800" y="17018000"/>
              <a:ext cx="4025900" cy="1752600"/>
            </a:xfrm>
            <a:prstGeom prst="rect">
              <a:avLst/>
            </a:prstGeom>
            <a:solidFill>
              <a:srgbClr val="FFFFE1"/>
            </a:solidFill>
            <a:ln w="9525">
              <a:solidFill>
                <a:srgbClr val="000000"/>
              </a:solidFill>
              <a:miter lim="800%"/>
              <a:headEnd/>
              <a:tailEnd/>
            </a:ln>
            <a:effectLst>
              <a:outerShdw dist="35921" dir="2700000" algn="ctr" rotWithShape="0">
                <a:srgbClr val="80808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fr-FR" sz="1000" b="0" i="0" u="none" strike="noStrike" baseline="0%">
                  <a:solidFill>
                    <a:srgbClr val="000000"/>
                  </a:solidFill>
                  <a:latin typeface="Tahoma" pitchFamily="2" charset="0"/>
                  <a:ea typeface="Tahoma" pitchFamily="2" charset="0"/>
                  <a:cs typeface="Tahoma" pitchFamily="2" charset="0"/>
                </a:rPr>
                <a:t>Spécialistes de l'alimentation, le diététicien ou la diététicienne jouent un rôle important dans la prévention et le traitement des maladies, en promulguant une alimentation saine et équilibrée. Ils prodiguent des conseils et proposent aux personnes ayant des besoins nutritifs particuliers (sportifs, enfants, femmes enceintes, personnes malades, etc.) une meilleure gestion de leur alimentation. Ils informent le public, par l'intermédiaire des médias ou par des conférences, sur la nécessité d'adopter une hygiène de vie équilibrée.</a:t>
              </a: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xdr:txBody>
        </xdr:sp>
        <xdr:clientData/>
      </xdr:twoCellAnchor>
    </mc:Fallback>
  </mc:AlternateContent>
  <mc:AlternateContent xmlns:mc="http://schemas.openxmlformats.org/markup-compatibility/2006">
    <mc:Choice xmlns:v="urn:schemas-microsoft-com:vml" Requires="v"/>
    <mc:Fallback>
      <xdr:twoCellAnchor editAs="absolute">
        <xdr:from>
          <xdr:col>13</xdr:col>
          <xdr:colOff>381000</xdr:colOff>
          <xdr:row>73</xdr:row>
          <xdr:rowOff>25400</xdr:rowOff>
        </xdr:from>
        <xdr:to>
          <xdr:col>21</xdr:col>
          <xdr:colOff>215900</xdr:colOff>
          <xdr:row>82</xdr:row>
          <xdr:rowOff>0</xdr:rowOff>
        </xdr:to>
        <xdr:sp macro="" textlink="">
          <xdr:nvSpPr>
            <xdr:cNvPr id="1162" name="Comment 269" hidden="1">
              <a:extLst>
                <a:ext uri="{FF2B5EF4-FFF2-40B4-BE49-F238E27FC236}">
                  <a16:creationId xmlns:a16="http://schemas.microsoft.com/office/drawing/2014/main" id="{4A12634F-8A4A-09CE-1C12-A0699041AE1A}"/>
                </a:ext>
              </a:extLst>
            </xdr:cNvPr>
            <xdr:cNvSpPr txBox="1">
              <a:spLocks noChangeArrowheads="1"/>
            </xdr:cNvSpPr>
          </xdr:nvSpPr>
          <xdr:spPr bwMode="auto">
            <a:xfrm>
              <a:off x="6515100" y="14770100"/>
              <a:ext cx="4064000" cy="1739900"/>
            </a:xfrm>
            <a:prstGeom prst="rect">
              <a:avLst/>
            </a:prstGeom>
            <a:solidFill>
              <a:srgbClr val="FFFFE1"/>
            </a:solidFill>
            <a:ln w="9525">
              <a:solidFill>
                <a:srgbClr val="000000"/>
              </a:solidFill>
              <a:miter lim="800%"/>
              <a:headEnd/>
              <a:tailEnd/>
            </a:ln>
            <a:effectLst>
              <a:outerShdw dist="35921" dir="2700000" algn="ctr" rotWithShape="0">
                <a:srgbClr val="80808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fr-FR" sz="1000" b="0" i="0" u="none" strike="noStrike" baseline="0%">
                  <a:solidFill>
                    <a:srgbClr val="000000"/>
                  </a:solidFill>
                  <a:latin typeface="Tahoma" pitchFamily="2" charset="0"/>
                  <a:ea typeface="Tahoma" pitchFamily="2" charset="0"/>
                  <a:cs typeface="Tahoma" pitchFamily="2" charset="0"/>
                </a:rPr>
                <a:t>Le metteur ou la metteuse en scène sont responsables de la réalisation scénique d'une oeuvre. Ils adaptent le scénario qui prendra la forme d'un film ou d'une pièce de théâtre. En tant que responsables de l'aspect esthétique et dramatique de l'oeuvre, ils choisissent les comédiens ou les acteurs, dirigent leur jeu et s'impliquent dans la conception du décor, des costumes, de l'éclairage et du son (bruitage, musique, parole). Selon leurs affinités, ils travaillent à la mise en scène de pièces de théâtre, de films pour le cinéma ou la télévision.</a:t>
              </a: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xdr:txBody>
        </xdr:sp>
        <xdr:clientData/>
      </xdr:twoCellAnchor>
    </mc:Fallback>
  </mc:AlternateContent>
  <mc:AlternateContent xmlns:mc="http://schemas.openxmlformats.org/markup-compatibility/2006">
    <mc:Choice xmlns:v="urn:schemas-microsoft-com:vml" Requires="v"/>
    <mc:Fallback>
      <xdr:twoCellAnchor editAs="absolute">
        <xdr:from>
          <xdr:col>8</xdr:col>
          <xdr:colOff>139700</xdr:colOff>
          <xdr:row>85</xdr:row>
          <xdr:rowOff>101600</xdr:rowOff>
        </xdr:from>
        <xdr:to>
          <xdr:col>17</xdr:col>
          <xdr:colOff>101600</xdr:colOff>
          <xdr:row>93</xdr:row>
          <xdr:rowOff>101600</xdr:rowOff>
        </xdr:to>
        <xdr:sp macro="" textlink="">
          <xdr:nvSpPr>
            <xdr:cNvPr id="1163" name="Comment 254" hidden="1">
              <a:extLst>
                <a:ext uri="{FF2B5EF4-FFF2-40B4-BE49-F238E27FC236}">
                  <a16:creationId xmlns:a16="http://schemas.microsoft.com/office/drawing/2014/main" id="{BAE04585-B3FB-5732-9280-D7236A1D039B}"/>
                </a:ext>
              </a:extLst>
            </xdr:cNvPr>
            <xdr:cNvSpPr txBox="1">
              <a:spLocks noChangeArrowheads="1"/>
            </xdr:cNvSpPr>
          </xdr:nvSpPr>
          <xdr:spPr bwMode="auto">
            <a:xfrm>
              <a:off x="3860800" y="17221200"/>
              <a:ext cx="4699000" cy="1803400"/>
            </a:xfrm>
            <a:prstGeom prst="rect">
              <a:avLst/>
            </a:prstGeom>
            <a:solidFill>
              <a:srgbClr val="FFFFE1"/>
            </a:solidFill>
            <a:ln w="9525">
              <a:solidFill>
                <a:srgbClr val="000000"/>
              </a:solidFill>
              <a:miter lim="800%"/>
              <a:headEnd/>
              <a:tailEnd/>
            </a:ln>
            <a:effectLst>
              <a:outerShdw dist="35921" dir="2700000" algn="ctr" rotWithShape="0">
                <a:srgbClr val="80808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fr-FR" sz="1000" b="0" i="0" u="none" strike="noStrike" baseline="0%">
                  <a:solidFill>
                    <a:srgbClr val="000000"/>
                  </a:solidFill>
                  <a:latin typeface="Tahoma" pitchFamily="2" charset="0"/>
                  <a:ea typeface="Tahoma" pitchFamily="2" charset="0"/>
                  <a:cs typeface="Tahoma" pitchFamily="2" charset="0"/>
                </a:rPr>
                <a:t>Le bijoutier ou la bijoutière fabriquent de façon artisanale des bagues, des bracelets, des colliers, des broches, etc. en utilisant des métaux nobles (or, argent, platine), des pierres précieuses ou tout autre matériau fantaisie (caoutchouc, fil synthétique, corde, etc); ils créent et fabriquent des objets d'orfèvrerie en métaux précieux ou non précieux destinés au service de la table, à la décoration de la maison ou au service du culte; ils sertissent des perles, des pierres fines, précieuses ou synthétiques sur des bijoux ou des objets de luxe en choisissant le meilleur angle pour les positionner.</a:t>
              </a: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xdr:txBody>
        </xdr:sp>
        <xdr:clientData/>
      </xdr:twoCellAnchor>
    </mc:Fallback>
  </mc:AlternateContent>
  <mc:AlternateContent xmlns:mc="http://schemas.openxmlformats.org/markup-compatibility/2006">
    <mc:Choice xmlns:v="urn:schemas-microsoft-com:vml" Requires="v"/>
    <mc:Fallback>
      <xdr:twoCellAnchor editAs="absolute">
        <xdr:from>
          <xdr:col>13</xdr:col>
          <xdr:colOff>381000</xdr:colOff>
          <xdr:row>73</xdr:row>
          <xdr:rowOff>177800</xdr:rowOff>
        </xdr:from>
        <xdr:to>
          <xdr:col>18</xdr:col>
          <xdr:colOff>444500</xdr:colOff>
          <xdr:row>82</xdr:row>
          <xdr:rowOff>0</xdr:rowOff>
        </xdr:to>
        <xdr:sp macro="" textlink="">
          <xdr:nvSpPr>
            <xdr:cNvPr id="1164" name="Comment 270" hidden="1">
              <a:extLst>
                <a:ext uri="{FF2B5EF4-FFF2-40B4-BE49-F238E27FC236}">
                  <a16:creationId xmlns:a16="http://schemas.microsoft.com/office/drawing/2014/main" id="{EFE1300D-72F8-549C-0C98-F7D8B75D7427}"/>
                </a:ext>
              </a:extLst>
            </xdr:cNvPr>
            <xdr:cNvSpPr txBox="1">
              <a:spLocks noChangeArrowheads="1"/>
            </xdr:cNvSpPr>
          </xdr:nvSpPr>
          <xdr:spPr bwMode="auto">
            <a:xfrm>
              <a:off x="6515100" y="14922500"/>
              <a:ext cx="2895600" cy="1587500"/>
            </a:xfrm>
            <a:prstGeom prst="rect">
              <a:avLst/>
            </a:prstGeom>
            <a:solidFill>
              <a:srgbClr val="FFFFE1"/>
            </a:solidFill>
            <a:ln w="9525">
              <a:solidFill>
                <a:srgbClr val="000000"/>
              </a:solidFill>
              <a:miter lim="800%"/>
              <a:headEnd/>
              <a:tailEnd/>
            </a:ln>
            <a:effectLst>
              <a:outerShdw dist="35921" dir="2700000" algn="ctr" rotWithShape="0">
                <a:srgbClr val="80808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fr-FR" sz="1000" b="0" i="0" u="none" strike="noStrike" baseline="0%">
                  <a:solidFill>
                    <a:srgbClr val="000000"/>
                  </a:solidFill>
                  <a:latin typeface="Tahoma" pitchFamily="2" charset="0"/>
                  <a:ea typeface="Tahoma" pitchFamily="2" charset="0"/>
                  <a:cs typeface="Tahoma" pitchFamily="2" charset="0"/>
                </a:rPr>
                <a:t>Les peintres appliquent des peintures et des vernis sur différents éléments d'un bâtiment: murs, plafonds, sols, fenêtres, volets, boiseries, etc. Ils posent également des papiers peints, des tissus, des revêtements muraux et réalisent des travaux de décoration. Par leur travail, ils contribuent à protèger et embellir les bâtiments. </a:t>
              </a: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xdr:txBody>
        </xdr:sp>
        <xdr:clientData/>
      </xdr:twoCellAnchor>
    </mc:Fallback>
  </mc:AlternateContent>
  <mc:AlternateContent xmlns:mc="http://schemas.openxmlformats.org/markup-compatibility/2006">
    <mc:Choice xmlns:v="urn:schemas-microsoft-com:vml" Requires="v"/>
    <mc:Fallback>
      <xdr:twoCellAnchor editAs="absolute">
        <xdr:from>
          <xdr:col>8</xdr:col>
          <xdr:colOff>139700</xdr:colOff>
          <xdr:row>86</xdr:row>
          <xdr:rowOff>101600</xdr:rowOff>
        </xdr:from>
        <xdr:to>
          <xdr:col>16</xdr:col>
          <xdr:colOff>254000</xdr:colOff>
          <xdr:row>92</xdr:row>
          <xdr:rowOff>292100</xdr:rowOff>
        </xdr:to>
        <xdr:sp macro="" textlink="">
          <xdr:nvSpPr>
            <xdr:cNvPr id="1165" name="Comment 255" hidden="1">
              <a:extLst>
                <a:ext uri="{FF2B5EF4-FFF2-40B4-BE49-F238E27FC236}">
                  <a16:creationId xmlns:a16="http://schemas.microsoft.com/office/drawing/2014/main" id="{908EFA5B-CC4E-C00B-AB76-D387373AB7E8}"/>
                </a:ext>
              </a:extLst>
            </xdr:cNvPr>
            <xdr:cNvSpPr txBox="1">
              <a:spLocks noChangeArrowheads="1"/>
            </xdr:cNvSpPr>
          </xdr:nvSpPr>
          <xdr:spPr bwMode="auto">
            <a:xfrm>
              <a:off x="3860800" y="17424400"/>
              <a:ext cx="3975100" cy="1409700"/>
            </a:xfrm>
            <a:prstGeom prst="rect">
              <a:avLst/>
            </a:prstGeom>
            <a:solidFill>
              <a:srgbClr val="FFFFE1"/>
            </a:solidFill>
            <a:ln w="9525">
              <a:solidFill>
                <a:srgbClr val="000000"/>
              </a:solidFill>
              <a:miter lim="800%"/>
              <a:headEnd/>
              <a:tailEnd/>
            </a:ln>
            <a:effectLst>
              <a:outerShdw dist="35921" dir="2700000" algn="ctr" rotWithShape="0">
                <a:srgbClr val="80808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fr-FR" sz="1000" b="0" i="0" u="none" strike="noStrike" baseline="0%">
                  <a:solidFill>
                    <a:srgbClr val="000000"/>
                  </a:solidFill>
                  <a:latin typeface="Tahoma" pitchFamily="2" charset="0"/>
                  <a:ea typeface="Tahoma" pitchFamily="2" charset="0"/>
                  <a:cs typeface="Tahoma" pitchFamily="2" charset="0"/>
                </a:rPr>
                <a:t>L'ingénieur ou l'ingénieure du bois s'occupent de la transformation et de l'utilisation du bois. Ils conçoivent diverses constructions, planifient la production industrielle d'éléments en bois, recherchent, créent, développent et commercialisent des produits à base de bois. Ce vaste domaine conduit les ingénieurs du bois à se spécialiser.</a:t>
              </a: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xdr:txBody>
        </xdr:sp>
        <xdr:clientData/>
      </xdr:twoCellAnchor>
    </mc:Fallback>
  </mc:AlternateContent>
  <mc:AlternateContent xmlns:mc="http://schemas.openxmlformats.org/markup-compatibility/2006">
    <mc:Choice xmlns:v="urn:schemas-microsoft-com:vml" Requires="v"/>
    <mc:Fallback>
      <xdr:twoCellAnchor editAs="absolute">
        <xdr:from>
          <xdr:col>13</xdr:col>
          <xdr:colOff>381000</xdr:colOff>
          <xdr:row>74</xdr:row>
          <xdr:rowOff>139700</xdr:rowOff>
        </xdr:from>
        <xdr:to>
          <xdr:col>19</xdr:col>
          <xdr:colOff>368300</xdr:colOff>
          <xdr:row>82</xdr:row>
          <xdr:rowOff>0</xdr:rowOff>
        </xdr:to>
        <xdr:sp macro="" textlink="">
          <xdr:nvSpPr>
            <xdr:cNvPr id="1166" name="Comment 271" hidden="1">
              <a:extLst>
                <a:ext uri="{FF2B5EF4-FFF2-40B4-BE49-F238E27FC236}">
                  <a16:creationId xmlns:a16="http://schemas.microsoft.com/office/drawing/2014/main" id="{28436928-9676-CCD2-4A15-7AF4A5280EDF}"/>
                </a:ext>
              </a:extLst>
            </xdr:cNvPr>
            <xdr:cNvSpPr txBox="1">
              <a:spLocks noChangeArrowheads="1"/>
            </xdr:cNvSpPr>
          </xdr:nvSpPr>
          <xdr:spPr bwMode="auto">
            <a:xfrm>
              <a:off x="6515100" y="15087600"/>
              <a:ext cx="3378200" cy="1422400"/>
            </a:xfrm>
            <a:prstGeom prst="rect">
              <a:avLst/>
            </a:prstGeom>
            <a:solidFill>
              <a:srgbClr val="FFFFE1"/>
            </a:solidFill>
            <a:ln w="9525">
              <a:solidFill>
                <a:srgbClr val="000000"/>
              </a:solidFill>
              <a:miter lim="800%"/>
              <a:headEnd/>
              <a:tailEnd/>
            </a:ln>
            <a:effectLst>
              <a:outerShdw dist="35921" dir="2700000" algn="ctr" rotWithShape="0">
                <a:srgbClr val="80808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fr-FR" sz="1000" b="0" i="0" u="none" strike="noStrike" baseline="0%">
                  <a:solidFill>
                    <a:srgbClr val="000000"/>
                  </a:solidFill>
                  <a:latin typeface="Tahoma" pitchFamily="2" charset="0"/>
                  <a:ea typeface="Tahoma" pitchFamily="2" charset="0"/>
                  <a:cs typeface="Tahoma" pitchFamily="2" charset="0"/>
                </a:rPr>
                <a:t>Le ou la géologue analysent, décrivent et expliquent la composition, la structure et les ressources de la terre. A l'aide de moyens techniques sophistiqués, ils évaluent et mettent en valeur les ressources minérales exploitables (minéraux, combustibles, fossiles, eau), tout en se préoccupant de la gestion et de la préservation de l'environnement.  </a:t>
              </a: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xdr:txBody>
        </xdr:sp>
        <xdr:clientData/>
      </xdr:twoCellAnchor>
    </mc:Fallback>
  </mc:AlternateContent>
  <mc:AlternateContent xmlns:mc="http://schemas.openxmlformats.org/markup-compatibility/2006">
    <mc:Choice xmlns:v="urn:schemas-microsoft-com:vml" Requires="v"/>
    <mc:Fallback>
      <xdr:twoCellAnchor editAs="absolute">
        <xdr:from>
          <xdr:col>8</xdr:col>
          <xdr:colOff>139700</xdr:colOff>
          <xdr:row>87</xdr:row>
          <xdr:rowOff>101600</xdr:rowOff>
        </xdr:from>
        <xdr:to>
          <xdr:col>16</xdr:col>
          <xdr:colOff>139700</xdr:colOff>
          <xdr:row>92</xdr:row>
          <xdr:rowOff>342900</xdr:rowOff>
        </xdr:to>
        <xdr:sp macro="" textlink="">
          <xdr:nvSpPr>
            <xdr:cNvPr id="1167" name="Comment 256" hidden="1">
              <a:extLst>
                <a:ext uri="{FF2B5EF4-FFF2-40B4-BE49-F238E27FC236}">
                  <a16:creationId xmlns:a16="http://schemas.microsoft.com/office/drawing/2014/main" id="{4063B4E6-475F-568F-FCEF-E5F28F5D88D9}"/>
                </a:ext>
              </a:extLst>
            </xdr:cNvPr>
            <xdr:cNvSpPr txBox="1">
              <a:spLocks noChangeArrowheads="1"/>
            </xdr:cNvSpPr>
          </xdr:nvSpPr>
          <xdr:spPr bwMode="auto">
            <a:xfrm>
              <a:off x="3860800" y="17627600"/>
              <a:ext cx="3860800" cy="1257300"/>
            </a:xfrm>
            <a:prstGeom prst="rect">
              <a:avLst/>
            </a:prstGeom>
            <a:solidFill>
              <a:srgbClr val="FFFFE1"/>
            </a:solidFill>
            <a:ln w="9525">
              <a:solidFill>
                <a:srgbClr val="000000"/>
              </a:solidFill>
              <a:miter lim="800%"/>
              <a:headEnd/>
              <a:tailEnd/>
            </a:ln>
            <a:effectLst>
              <a:outerShdw dist="35921" dir="2700000" algn="ctr" rotWithShape="0">
                <a:srgbClr val="80808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fr-FR" sz="1000" b="0" i="0" u="none" strike="noStrike" baseline="0%">
                  <a:solidFill>
                    <a:srgbClr val="000000"/>
                  </a:solidFill>
                  <a:latin typeface="Tahoma" pitchFamily="2" charset="0"/>
                  <a:ea typeface="Tahoma" pitchFamily="2" charset="0"/>
                  <a:cs typeface="Tahoma" pitchFamily="2" charset="0"/>
                </a:rPr>
                <a:t>Le ou la biologiste étudient la vie les organismes vivants et leur milieu. Les travaux des chercheurs se déroulent principalement en laboratoire, plus rarement sur le terrain. Ils agissent pour le compte d'organismes publics ou privés, de sociétés de conseils en environnement, dans la production pharmaceutique, chimique et biotechnologique.</a:t>
              </a: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xdr:txBody>
        </xdr:sp>
        <xdr:clientData/>
      </xdr:twoCellAnchor>
    </mc:Fallback>
  </mc:AlternateContent>
  <mc:AlternateContent xmlns:mc="http://schemas.openxmlformats.org/markup-compatibility/2006">
    <mc:Choice xmlns:v="urn:schemas-microsoft-com:vml" Requires="v"/>
    <mc:Fallback>
      <xdr:twoCellAnchor editAs="absolute">
        <xdr:from>
          <xdr:col>13</xdr:col>
          <xdr:colOff>381000</xdr:colOff>
          <xdr:row>75</xdr:row>
          <xdr:rowOff>101600</xdr:rowOff>
        </xdr:from>
        <xdr:to>
          <xdr:col>22</xdr:col>
          <xdr:colOff>368300</xdr:colOff>
          <xdr:row>87</xdr:row>
          <xdr:rowOff>165100</xdr:rowOff>
        </xdr:to>
        <xdr:sp macro="" textlink="">
          <xdr:nvSpPr>
            <xdr:cNvPr id="1168" name="Comment 272" hidden="1">
              <a:extLst>
                <a:ext uri="{FF2B5EF4-FFF2-40B4-BE49-F238E27FC236}">
                  <a16:creationId xmlns:a16="http://schemas.microsoft.com/office/drawing/2014/main" id="{0A26CA9F-41B1-E428-A984-6167B912E20F}"/>
                </a:ext>
              </a:extLst>
            </xdr:cNvPr>
            <xdr:cNvSpPr txBox="1">
              <a:spLocks noChangeArrowheads="1"/>
            </xdr:cNvSpPr>
          </xdr:nvSpPr>
          <xdr:spPr bwMode="auto">
            <a:xfrm>
              <a:off x="6515100" y="15252700"/>
              <a:ext cx="4533900" cy="2438400"/>
            </a:xfrm>
            <a:prstGeom prst="rect">
              <a:avLst/>
            </a:prstGeom>
            <a:solidFill>
              <a:srgbClr val="FFFFE1"/>
            </a:solidFill>
            <a:ln w="9525">
              <a:solidFill>
                <a:srgbClr val="000000"/>
              </a:solidFill>
              <a:miter lim="800%"/>
              <a:headEnd/>
              <a:tailEnd/>
            </a:ln>
            <a:effectLst>
              <a:outerShdw dist="35921" dir="2700000" algn="ctr" rotWithShape="0">
                <a:srgbClr val="80808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fr-FR" sz="1000" b="0" i="0" u="none" strike="noStrike" baseline="0%">
                  <a:solidFill>
                    <a:srgbClr val="000000"/>
                  </a:solidFill>
                  <a:latin typeface="Tahoma" pitchFamily="2" charset="0"/>
                  <a:ea typeface="Tahoma" pitchFamily="2" charset="0"/>
                  <a:cs typeface="Tahoma" pitchFamily="2" charset="0"/>
                </a:rPr>
                <a:t>Le ou la diplomate sont les représentants officiels de la Suisse. Ils mettent en oeuvre la politique étrangère de la Confédération suisse, dans le but de préserver ses intérêts à l'étranger et de contribuer au développement de ses relations avec les autres pays. Ce sont les observateurs d'une situation donnée, des créateurs de réseaux, ainsi que des facilitateurs et des managers.</a:t>
              </a:r>
            </a:p>
            <a:p>
              <a:pPr algn="l" rtl="0">
                <a:defRPr sz="1000"/>
              </a:pPr>
              <a:r>
                <a:rPr lang="fr-FR" sz="1000" b="0" i="0" u="none" strike="noStrike" baseline="0%">
                  <a:solidFill>
                    <a:srgbClr val="000000"/>
                  </a:solidFill>
                  <a:latin typeface="Tahoma" pitchFamily="2" charset="0"/>
                  <a:ea typeface="Tahoma" pitchFamily="2" charset="0"/>
                  <a:cs typeface="Tahoma" pitchFamily="2" charset="0"/>
                </a:rPr>
                <a:t>Les diplomates travaillent aussi bien en Suisse qu'à l'étranger:</a:t>
              </a:r>
            </a:p>
            <a:p>
              <a:pPr algn="l" rtl="0">
                <a:defRPr sz="1000"/>
              </a:pPr>
              <a:r>
                <a:rPr lang="fr-FR" sz="1000" b="0" i="0" u="none" strike="noStrike" baseline="0%">
                  <a:solidFill>
                    <a:srgbClr val="000000"/>
                  </a:solidFill>
                  <a:latin typeface="Tahoma" pitchFamily="2" charset="0"/>
                  <a:ea typeface="Tahoma" pitchFamily="2" charset="0"/>
                  <a:cs typeface="Tahoma" pitchFamily="2" charset="0"/>
                </a:rPr>
                <a:t>dans une ambassade, ou plus rarement un consulat général; </a:t>
              </a:r>
            </a:p>
            <a:p>
              <a:pPr algn="l" rtl="0">
                <a:defRPr sz="1000"/>
              </a:pPr>
              <a:r>
                <a:rPr lang="fr-FR" sz="1000" b="0" i="0" u="none" strike="noStrike" baseline="0%">
                  <a:solidFill>
                    <a:srgbClr val="000000"/>
                  </a:solidFill>
                  <a:latin typeface="Tahoma" pitchFamily="2" charset="0"/>
                  <a:ea typeface="Tahoma" pitchFamily="2" charset="0"/>
                  <a:cs typeface="Tahoma" pitchFamily="2" charset="0"/>
                </a:rPr>
                <a:t>auprès d'organisations internationales où ils présentent la position suisse; </a:t>
              </a:r>
            </a:p>
            <a:p>
              <a:pPr algn="l" rtl="0">
                <a:defRPr sz="1000"/>
              </a:pPr>
              <a:r>
                <a:rPr lang="fr-FR" sz="1000" b="0" i="0" u="none" strike="noStrike" baseline="0%">
                  <a:solidFill>
                    <a:srgbClr val="000000"/>
                  </a:solidFill>
                  <a:latin typeface="Tahoma" pitchFamily="2" charset="0"/>
                  <a:ea typeface="Tahoma" pitchFamily="2" charset="0"/>
                  <a:cs typeface="Tahoma" pitchFamily="2" charset="0"/>
                </a:rPr>
                <a:t>à la centrale, à Berne, où ils définissent les grandes lignes de la politique étrangère suisse et où ils assument un rôle de coordination de toutes les activités liées à ce domaine.</a:t>
              </a: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xdr:txBody>
        </xdr:sp>
        <xdr:clientData/>
      </xdr:twoCellAnchor>
    </mc:Fallback>
  </mc:AlternateContent>
  <mc:AlternateContent xmlns:mc="http://schemas.openxmlformats.org/markup-compatibility/2006">
    <mc:Choice xmlns:v="urn:schemas-microsoft-com:vml" Requires="v"/>
    <mc:Fallback>
      <xdr:twoCellAnchor editAs="absolute">
        <xdr:from>
          <xdr:col>8</xdr:col>
          <xdr:colOff>139700</xdr:colOff>
          <xdr:row>88</xdr:row>
          <xdr:rowOff>101600</xdr:rowOff>
        </xdr:from>
        <xdr:to>
          <xdr:col>16</xdr:col>
          <xdr:colOff>76200</xdr:colOff>
          <xdr:row>94</xdr:row>
          <xdr:rowOff>177800</xdr:rowOff>
        </xdr:to>
        <xdr:sp macro="" textlink="">
          <xdr:nvSpPr>
            <xdr:cNvPr id="1169" name="Comment 257" hidden="1">
              <a:extLst>
                <a:ext uri="{FF2B5EF4-FFF2-40B4-BE49-F238E27FC236}">
                  <a16:creationId xmlns:a16="http://schemas.microsoft.com/office/drawing/2014/main" id="{1CBB2A29-CEE5-4045-0ADB-F2E921BC23FA}"/>
                </a:ext>
              </a:extLst>
            </xdr:cNvPr>
            <xdr:cNvSpPr txBox="1">
              <a:spLocks noChangeArrowheads="1"/>
            </xdr:cNvSpPr>
          </xdr:nvSpPr>
          <xdr:spPr bwMode="auto">
            <a:xfrm>
              <a:off x="3860800" y="17830800"/>
              <a:ext cx="3797300" cy="1524000"/>
            </a:xfrm>
            <a:prstGeom prst="rect">
              <a:avLst/>
            </a:prstGeom>
            <a:solidFill>
              <a:srgbClr val="FFFFE1"/>
            </a:solidFill>
            <a:ln w="9525">
              <a:solidFill>
                <a:srgbClr val="000000"/>
              </a:solidFill>
              <a:miter lim="800%"/>
              <a:headEnd/>
              <a:tailEnd/>
            </a:ln>
            <a:effectLst>
              <a:outerShdw dist="35921" dir="2700000" algn="ctr" rotWithShape="0">
                <a:srgbClr val="80808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fr-FR" sz="1000" b="0" i="0" u="none" strike="noStrike" baseline="0%">
                  <a:solidFill>
                    <a:srgbClr val="000000"/>
                  </a:solidFill>
                  <a:latin typeface="Tahoma" pitchFamily="2" charset="0"/>
                  <a:ea typeface="Tahoma" pitchFamily="2" charset="0"/>
                  <a:cs typeface="Tahoma" pitchFamily="2" charset="0"/>
                </a:rPr>
                <a:t>Le ou la juriste, généralistes du droit, jouent un rôle de conseil et d'assistance juridique auprès de la direction d'une entreprise ou auprès des responsables opérationnels d'une administration. Lors de la rédaction de contrats, l'élaboration de projets ou dans des affaires litigieuses, les juristes donnent des avis de droit sur la base des lois, des règlements et de la jurisprudence en vigueur.</a:t>
              </a: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xdr:txBody>
        </xdr:sp>
        <xdr:clientData/>
      </xdr:twoCellAnchor>
    </mc:Fallback>
  </mc:AlternateContent>
  <mc:AlternateContent xmlns:mc="http://schemas.openxmlformats.org/markup-compatibility/2006">
    <mc:Choice xmlns:v="urn:schemas-microsoft-com:vml" Requires="v"/>
    <mc:Fallback>
      <xdr:twoCellAnchor editAs="absolute">
        <xdr:from>
          <xdr:col>13</xdr:col>
          <xdr:colOff>381000</xdr:colOff>
          <xdr:row>76</xdr:row>
          <xdr:rowOff>139700</xdr:rowOff>
        </xdr:from>
        <xdr:to>
          <xdr:col>20</xdr:col>
          <xdr:colOff>215900</xdr:colOff>
          <xdr:row>83</xdr:row>
          <xdr:rowOff>50800</xdr:rowOff>
        </xdr:to>
        <xdr:sp macro="" textlink="">
          <xdr:nvSpPr>
            <xdr:cNvPr id="1170" name="Comment 273" hidden="1">
              <a:extLst>
                <a:ext uri="{FF2B5EF4-FFF2-40B4-BE49-F238E27FC236}">
                  <a16:creationId xmlns:a16="http://schemas.microsoft.com/office/drawing/2014/main" id="{DE611A73-D1F4-31EA-5459-1FE4BC65CD1B}"/>
                </a:ext>
              </a:extLst>
            </xdr:cNvPr>
            <xdr:cNvSpPr txBox="1">
              <a:spLocks noChangeArrowheads="1"/>
            </xdr:cNvSpPr>
          </xdr:nvSpPr>
          <xdr:spPr bwMode="auto">
            <a:xfrm>
              <a:off x="6515100" y="15417800"/>
              <a:ext cx="3721100" cy="1346200"/>
            </a:xfrm>
            <a:prstGeom prst="rect">
              <a:avLst/>
            </a:prstGeom>
            <a:solidFill>
              <a:srgbClr val="FFFFE1"/>
            </a:solidFill>
            <a:ln w="9525">
              <a:solidFill>
                <a:srgbClr val="000000"/>
              </a:solidFill>
              <a:miter lim="800%"/>
              <a:headEnd/>
              <a:tailEnd/>
            </a:ln>
            <a:effectLst>
              <a:outerShdw dist="35921" dir="2700000" algn="ctr" rotWithShape="0">
                <a:srgbClr val="80808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fr-FR" sz="1000" b="0" i="0" u="none" strike="noStrike" baseline="0%">
                  <a:solidFill>
                    <a:srgbClr val="000000"/>
                  </a:solidFill>
                  <a:latin typeface="Tahoma" pitchFamily="2" charset="0"/>
                  <a:ea typeface="Tahoma" pitchFamily="2" charset="0"/>
                  <a:cs typeface="Tahoma" pitchFamily="2" charset="0"/>
                </a:rPr>
                <a:t>Les économistes bancaires conseillent les clients et exécutent diverses opérations: octroi de crédit (privé, hypothécaire, commercial), ouverture, gestion ou solde d'un compte, placements financiers, achats et ventes de devises ou de titres boursiers (actions, obligations, produits dérivés, etc.), etc.</a:t>
              </a: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xdr:txBody>
        </xdr:sp>
        <xdr:clientData/>
      </xdr:twoCellAnchor>
    </mc:Fallback>
  </mc:AlternateContent>
  <mc:AlternateContent xmlns:mc="http://schemas.openxmlformats.org/markup-compatibility/2006">
    <mc:Choice xmlns:v="urn:schemas-microsoft-com:vml" Requires="v"/>
    <mc:Fallback>
      <xdr:twoCellAnchor editAs="absolute">
        <xdr:from>
          <xdr:col>8</xdr:col>
          <xdr:colOff>139700</xdr:colOff>
          <xdr:row>89</xdr:row>
          <xdr:rowOff>101600</xdr:rowOff>
        </xdr:from>
        <xdr:to>
          <xdr:col>15</xdr:col>
          <xdr:colOff>101600</xdr:colOff>
          <xdr:row>95</xdr:row>
          <xdr:rowOff>50800</xdr:rowOff>
        </xdr:to>
        <xdr:sp macro="" textlink="">
          <xdr:nvSpPr>
            <xdr:cNvPr id="1171" name="Comment 258" hidden="1">
              <a:extLst>
                <a:ext uri="{FF2B5EF4-FFF2-40B4-BE49-F238E27FC236}">
                  <a16:creationId xmlns:a16="http://schemas.microsoft.com/office/drawing/2014/main" id="{7AECF53D-0985-29FF-5158-0DCABD7D99D5}"/>
                </a:ext>
              </a:extLst>
            </xdr:cNvPr>
            <xdr:cNvSpPr txBox="1">
              <a:spLocks noChangeArrowheads="1"/>
            </xdr:cNvSpPr>
          </xdr:nvSpPr>
          <xdr:spPr bwMode="auto">
            <a:xfrm>
              <a:off x="3860800" y="18034000"/>
              <a:ext cx="3340100" cy="1511300"/>
            </a:xfrm>
            <a:prstGeom prst="rect">
              <a:avLst/>
            </a:prstGeom>
            <a:solidFill>
              <a:srgbClr val="FFFFE1"/>
            </a:solidFill>
            <a:ln w="9525">
              <a:solidFill>
                <a:srgbClr val="000000"/>
              </a:solidFill>
              <a:miter lim="800%"/>
              <a:headEnd/>
              <a:tailEnd/>
            </a:ln>
            <a:effectLst>
              <a:outerShdw dist="35921" dir="2700000" algn="ctr" rotWithShape="0">
                <a:srgbClr val="80808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fr-FR" sz="1000" b="0" i="0" u="none" strike="noStrike" baseline="0%">
                  <a:solidFill>
                    <a:srgbClr val="000000"/>
                  </a:solidFill>
                  <a:latin typeface="Tahoma" pitchFamily="2" charset="0"/>
                  <a:ea typeface="Tahoma" pitchFamily="2" charset="0"/>
                  <a:cs typeface="Tahoma" pitchFamily="2" charset="0"/>
                </a:rPr>
                <a:t>Le chef ou la cheffe de marketing préparent le terrain à la commercialisation d'un produit ou d'un service. Ils analysent leur branche d'activité, évaluent le potentiel des clients actuels et futurs, conçoivent et mettent en oeuvre des stratégies pour orienter les activités d'une entreprise en fonction des tendances du marché et des désirs des consommateurs.</a:t>
              </a:r>
              <a:endParaRPr lang="fr-FR" sz="800" b="1"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1"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1" i="0" u="none" strike="noStrike" baseline="0%">
                <a:solidFill>
                  <a:srgbClr val="000000"/>
                </a:solidFill>
                <a:latin typeface="Tahoma" pitchFamily="2" charset="0"/>
                <a:ea typeface="Tahoma" pitchFamily="2" charset="0"/>
                <a:cs typeface="Tahoma" pitchFamily="2" charset="0"/>
              </a:endParaRPr>
            </a:p>
          </xdr:txBody>
        </xdr:sp>
        <xdr:clientData/>
      </xdr:twoCellAnchor>
    </mc:Fallback>
  </mc:AlternateContent>
  <mc:AlternateContent xmlns:mc="http://schemas.openxmlformats.org/markup-compatibility/2006">
    <mc:Choice xmlns:v="urn:schemas-microsoft-com:vml" Requires="v"/>
    <mc:Fallback>
      <xdr:twoCellAnchor editAs="absolute">
        <xdr:from>
          <xdr:col>13</xdr:col>
          <xdr:colOff>381000</xdr:colOff>
          <xdr:row>77</xdr:row>
          <xdr:rowOff>190500</xdr:rowOff>
        </xdr:from>
        <xdr:to>
          <xdr:col>21</xdr:col>
          <xdr:colOff>177800</xdr:colOff>
          <xdr:row>86</xdr:row>
          <xdr:rowOff>152400</xdr:rowOff>
        </xdr:to>
        <xdr:sp macro="" textlink="">
          <xdr:nvSpPr>
            <xdr:cNvPr id="1172" name="Comment 274" hidden="1">
              <a:extLst>
                <a:ext uri="{FF2B5EF4-FFF2-40B4-BE49-F238E27FC236}">
                  <a16:creationId xmlns:a16="http://schemas.microsoft.com/office/drawing/2014/main" id="{AA59FCC8-164D-7821-AAF5-07C9B17F2041}"/>
                </a:ext>
              </a:extLst>
            </xdr:cNvPr>
            <xdr:cNvSpPr txBox="1">
              <a:spLocks noChangeArrowheads="1"/>
            </xdr:cNvSpPr>
          </xdr:nvSpPr>
          <xdr:spPr bwMode="auto">
            <a:xfrm>
              <a:off x="6515100" y="15684500"/>
              <a:ext cx="4025900" cy="1790700"/>
            </a:xfrm>
            <a:prstGeom prst="rect">
              <a:avLst/>
            </a:prstGeom>
            <a:solidFill>
              <a:srgbClr val="FFFFE1"/>
            </a:solidFill>
            <a:ln w="9525">
              <a:solidFill>
                <a:srgbClr val="000000"/>
              </a:solidFill>
              <a:miter lim="800%"/>
              <a:headEnd/>
              <a:tailEnd/>
            </a:ln>
            <a:effectLst>
              <a:outerShdw dist="35921" dir="2700000" algn="ctr" rotWithShape="0">
                <a:srgbClr val="80808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fr-FR" sz="1000" b="0" i="0" u="none" strike="noStrike" baseline="0%">
                  <a:solidFill>
                    <a:srgbClr val="000000"/>
                  </a:solidFill>
                  <a:latin typeface="Tahoma" pitchFamily="2" charset="0"/>
                  <a:ea typeface="Tahoma" pitchFamily="2" charset="0"/>
                  <a:cs typeface="Tahoma" pitchFamily="2" charset="0"/>
                </a:rPr>
                <a:t>Le planificateur-électricien ou la planificatrice-électricienne contribuent à la réalisation de projets d'installations électriques dans différents bâtiments: habitat, industrie, commerce. Ils établissent des plans d'avant-projet et des plans d'exécution d'installations variées, parfois complexes, comprenant: des réseaux électriques (courant fort, courant faible), des réseaux de télécommunication, des systèmes de sécurité (paratonnerre, détecteurs d'incendies, alarmes diverses, etc.).</a:t>
              </a: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xdr:txBody>
        </xdr:sp>
        <xdr:clientData/>
      </xdr:twoCellAnchor>
    </mc:Fallback>
  </mc:AlternateContent>
  <mc:AlternateContent xmlns:mc="http://schemas.openxmlformats.org/markup-compatibility/2006">
    <mc:Choice xmlns:v="urn:schemas-microsoft-com:vml" Requires="v"/>
    <mc:Fallback>
      <xdr:twoCellAnchor editAs="absolute">
        <xdr:from>
          <xdr:col>8</xdr:col>
          <xdr:colOff>139700</xdr:colOff>
          <xdr:row>90</xdr:row>
          <xdr:rowOff>101600</xdr:rowOff>
        </xdr:from>
        <xdr:to>
          <xdr:col>17</xdr:col>
          <xdr:colOff>368300</xdr:colOff>
          <xdr:row>95</xdr:row>
          <xdr:rowOff>533400</xdr:rowOff>
        </xdr:to>
        <xdr:sp macro="" textlink="">
          <xdr:nvSpPr>
            <xdr:cNvPr id="1173" name="Comment 259" hidden="1">
              <a:extLst>
                <a:ext uri="{FF2B5EF4-FFF2-40B4-BE49-F238E27FC236}">
                  <a16:creationId xmlns:a16="http://schemas.microsoft.com/office/drawing/2014/main" id="{76B7AE68-354D-C9B5-D1FA-5FCA465F125F}"/>
                </a:ext>
              </a:extLst>
            </xdr:cNvPr>
            <xdr:cNvSpPr txBox="1">
              <a:spLocks noChangeArrowheads="1"/>
            </xdr:cNvSpPr>
          </xdr:nvSpPr>
          <xdr:spPr bwMode="auto">
            <a:xfrm>
              <a:off x="3860800" y="18237200"/>
              <a:ext cx="4965700" cy="1790700"/>
            </a:xfrm>
            <a:prstGeom prst="rect">
              <a:avLst/>
            </a:prstGeom>
            <a:solidFill>
              <a:srgbClr val="FFFFE1"/>
            </a:solidFill>
            <a:ln w="9525">
              <a:solidFill>
                <a:srgbClr val="000000"/>
              </a:solidFill>
              <a:miter lim="800%"/>
              <a:headEnd/>
              <a:tailEnd/>
            </a:ln>
            <a:effectLst>
              <a:outerShdw dist="35921" dir="2700000" algn="ctr" rotWithShape="0">
                <a:srgbClr val="80808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fr-FR" sz="1000" b="0" i="0" u="none" strike="noStrike" baseline="0%">
                  <a:solidFill>
                    <a:srgbClr val="000000"/>
                  </a:solidFill>
                  <a:latin typeface="Tahoma" pitchFamily="2" charset="0"/>
                  <a:ea typeface="Tahoma" pitchFamily="2" charset="0"/>
                  <a:cs typeface="Tahoma" pitchFamily="2" charset="0"/>
                </a:rPr>
                <a:t>Le technicien ou la technicienne en électronique participent à la réalisation de composants ou d'équipements électroniques, au développement de tests de contrôle automatisés et à la mise en service de circuits et installations électroniques. Leur domaine d'activité est large, mais touche tout particulièrement au signal, à la régulation, au traitement analogique ou numérique, aux automates programmables et à la robotique.</a:t>
              </a:r>
            </a:p>
            <a:p>
              <a:pPr algn="l" rtl="0">
                <a:defRPr sz="1000"/>
              </a:pPr>
              <a:r>
                <a:rPr lang="fr-FR" sz="1000" b="0" i="0" u="none" strike="noStrike" baseline="0%">
                  <a:solidFill>
                    <a:srgbClr val="000000"/>
                  </a:solidFill>
                  <a:latin typeface="Tahoma" pitchFamily="2" charset="0"/>
                  <a:ea typeface="Tahoma" pitchFamily="2" charset="0"/>
                  <a:cs typeface="Tahoma" pitchFamily="2" charset="0"/>
                </a:rPr>
                <a:t>Intermédiaires entre les ingénieurs et les responsables des ateliers de production, les techniciens en électronique se voient confier tout ou partie d'un projet.</a:t>
              </a: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0" i="0" u="none" strike="noStrike" baseline="0%">
                <a:solidFill>
                  <a:srgbClr val="000000"/>
                </a:solidFill>
                <a:latin typeface="Tahoma" pitchFamily="2" charset="0"/>
                <a:ea typeface="Tahoma" pitchFamily="2" charset="0"/>
                <a:cs typeface="Tahoma" pitchFamily="2" charset="0"/>
              </a:endParaRPr>
            </a:p>
          </xdr:txBody>
        </xdr:sp>
        <xdr:clientData/>
      </xdr:twoCellAnchor>
    </mc:Fallback>
  </mc:AlternateContent>
  <mc:AlternateContent xmlns:mc="http://schemas.openxmlformats.org/markup-compatibility/2006">
    <mc:Choice xmlns:v="urn:schemas-microsoft-com:vml" Requires="v"/>
    <mc:Fallback>
      <xdr:twoCellAnchor editAs="absolute">
        <xdr:from>
          <xdr:col>13</xdr:col>
          <xdr:colOff>381000</xdr:colOff>
          <xdr:row>78</xdr:row>
          <xdr:rowOff>76200</xdr:rowOff>
        </xdr:from>
        <xdr:to>
          <xdr:col>22</xdr:col>
          <xdr:colOff>101600</xdr:colOff>
          <xdr:row>88</xdr:row>
          <xdr:rowOff>152400</xdr:rowOff>
        </xdr:to>
        <xdr:sp macro="" textlink="">
          <xdr:nvSpPr>
            <xdr:cNvPr id="1174" name="Comment 275" hidden="1">
              <a:extLst>
                <a:ext uri="{FF2B5EF4-FFF2-40B4-BE49-F238E27FC236}">
                  <a16:creationId xmlns:a16="http://schemas.microsoft.com/office/drawing/2014/main" id="{2D1F3A21-D701-210F-C60C-D4B5F74C2F5F}"/>
                </a:ext>
              </a:extLst>
            </xdr:cNvPr>
            <xdr:cNvSpPr txBox="1">
              <a:spLocks noChangeArrowheads="1"/>
            </xdr:cNvSpPr>
          </xdr:nvSpPr>
          <xdr:spPr bwMode="auto">
            <a:xfrm>
              <a:off x="6515100" y="15773400"/>
              <a:ext cx="4267200" cy="2108200"/>
            </a:xfrm>
            <a:prstGeom prst="rect">
              <a:avLst/>
            </a:prstGeom>
            <a:solidFill>
              <a:srgbClr val="FFFFE1"/>
            </a:solidFill>
            <a:ln w="9525">
              <a:solidFill>
                <a:srgbClr val="000000"/>
              </a:solidFill>
              <a:miter lim="800%"/>
              <a:headEnd/>
              <a:tailEnd/>
            </a:ln>
            <a:effectLst>
              <a:outerShdw dist="35921" dir="2700000" algn="ctr" rotWithShape="0">
                <a:srgbClr val="80808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fr-FR" sz="1000" b="0" i="0" u="none" strike="noStrike" baseline="0%">
                  <a:solidFill>
                    <a:srgbClr val="000000"/>
                  </a:solidFill>
                  <a:latin typeface="Tahoma" pitchFamily="2" charset="0"/>
                  <a:ea typeface="Tahoma" pitchFamily="2" charset="0"/>
                  <a:cs typeface="Tahoma" pitchFamily="2" charset="0"/>
                </a:rPr>
                <a:t>L'ingénieur ou l'ingénieure en systèmes de communication imaginent, conçoivent, développent et gèrent des réseaux de communication favorisant l'échange d'informations sous forme de données, d'images, de sons et de films. Leur domaine d'activité se situe au carrefour de l'informatique, des mathématiques et des télécommunications. De la carte à puce à la chirurgie pratiquée à distance, en passant par le téléphone mobile, l'ordinateur portable, les serveurs, l'Internet et les moteurs de recherche multimédia, le champ d'application des ingénieurs en systèmes de communication est vaste et en constante évolution.</a:t>
              </a:r>
              <a:endParaRPr lang="fr-FR" sz="800" b="1"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1" i="0" u="none" strike="noStrike" baseline="0%">
                <a:solidFill>
                  <a:srgbClr val="000000"/>
                </a:solidFill>
                <a:latin typeface="Tahoma" pitchFamily="2" charset="0"/>
                <a:ea typeface="Tahoma" pitchFamily="2" charset="0"/>
                <a:cs typeface="Tahoma" pitchFamily="2" charset="0"/>
              </a:endParaRPr>
            </a:p>
            <a:p>
              <a:pPr algn="l" rtl="0">
                <a:defRPr sz="1000"/>
              </a:pPr>
              <a:endParaRPr lang="fr-FR" sz="800" b="1" i="0" u="none" strike="noStrike" baseline="0%">
                <a:solidFill>
                  <a:srgbClr val="000000"/>
                </a:solidFill>
                <a:latin typeface="Tahoma" pitchFamily="2" charset="0"/>
                <a:ea typeface="Tahoma" pitchFamily="2" charset="0"/>
                <a:cs typeface="Tahoma" pitchFamily="2" charset="0"/>
              </a:endParaRPr>
            </a:p>
          </xdr:txBody>
        </xdr:sp>
        <xdr:clientData/>
      </xdr:twoCellAnchor>
    </mc:Fallback>
  </mc:AlternateContent>
</xdr:wsDr>
</file>

<file path=xl/drawings/drawing2.xml><?xml version="1.0" encoding="utf-8"?>
<xdr:wsDr xmlns:xdr="http://purl.oclc.org/ooxml/drawingml/spreadsheetDrawing" xmlns:a="http://purl.oclc.org/ooxml/drawingml/main">
  <xdr:twoCellAnchor>
    <xdr:from>
      <xdr:col>1</xdr:col>
      <xdr:colOff>0</xdr:colOff>
      <xdr:row>8</xdr:row>
      <xdr:rowOff>19050</xdr:rowOff>
    </xdr:from>
    <xdr:to>
      <xdr:col>11</xdr:col>
      <xdr:colOff>742950</xdr:colOff>
      <xdr:row>42</xdr:row>
      <xdr:rowOff>76200</xdr:rowOff>
    </xdr:to>
    <xdr:graphicFrame macro="">
      <xdr:nvGraphicFramePr>
        <xdr:cNvPr id="9520" name="Graphique 3">
          <a:extLst>
            <a:ext uri="{FF2B5EF4-FFF2-40B4-BE49-F238E27FC236}">
              <a16:creationId xmlns:a16="http://schemas.microsoft.com/office/drawing/2014/main" id="{7631E609-FF17-5389-CD03-2FDBF8C49984}"/>
            </a:ext>
          </a:extLst>
        </xdr:cNvPr>
        <xdr:cNvGraphicFramePr>
          <a:graphicFrameLocks/>
        </xdr:cNvGraphicFramePr>
      </xdr:nvGraphicFramePr>
      <xdr:xfrm>
        <a:off x="0" y="0"/>
        <a:ext cx="0" cy="0"/>
      </xdr:xfrm>
      <a:graphic>
        <a:graphicData uri="http://purl.oclc.org/ooxml/drawingml/chart">
          <c:chart xmlns:c="http://purl.oclc.org/ooxml/drawingml/chart" xmlns:r="http://purl.oclc.org/ooxml/officeDocument/relationships" r:id="rId1"/>
        </a:graphicData>
      </a:graphic>
    </xdr:graphicFrame>
    <xdr:clientData/>
  </xdr:twoCellAnchor>
  <xdr:twoCellAnchor>
    <xdr:from>
      <xdr:col>1</xdr:col>
      <xdr:colOff>0</xdr:colOff>
      <xdr:row>43</xdr:row>
      <xdr:rowOff>161925</xdr:rowOff>
    </xdr:from>
    <xdr:to>
      <xdr:col>11</xdr:col>
      <xdr:colOff>752475</xdr:colOff>
      <xdr:row>81</xdr:row>
      <xdr:rowOff>19050</xdr:rowOff>
    </xdr:to>
    <xdr:graphicFrame macro="">
      <xdr:nvGraphicFramePr>
        <xdr:cNvPr id="9521" name="Graphique 2">
          <a:extLst>
            <a:ext uri="{FF2B5EF4-FFF2-40B4-BE49-F238E27FC236}">
              <a16:creationId xmlns:a16="http://schemas.microsoft.com/office/drawing/2014/main" id="{A04EF9F1-CC80-44EF-617B-6A6E56D40A68}"/>
            </a:ext>
          </a:extLst>
        </xdr:cNvPr>
        <xdr:cNvGraphicFramePr>
          <a:graphicFrameLocks/>
        </xdr:cNvGraphicFramePr>
      </xdr:nvGraphicFramePr>
      <xdr:xfrm>
        <a:off x="0" y="0"/>
        <a:ext cx="0" cy="0"/>
      </xdr:xfrm>
      <a:graphic>
        <a:graphicData uri="http://purl.oclc.org/ooxml/drawingml/chart">
          <c:chart xmlns:c="http://purl.oclc.org/ooxml/drawingml/chart" xmlns:r="http://purl.oclc.org/ooxml/officeDocument/relationships" r:id="rId2"/>
        </a:graphicData>
      </a:graphic>
    </xdr:graphicFrame>
    <xdr:clientData/>
  </xdr:twoCellAnchor>
</xdr:wsDr>
</file>

<file path=xl/drawings/drawing3.xml><?xml version="1.0" encoding="utf-8"?>
<c:userShapes xmlns:c="http://purl.oclc.org/ooxml/drawingml/chart">
  <cdr:relSizeAnchor xmlns:cdr="http://purl.oclc.org/ooxml/drawingml/chartDrawing">
    <cdr:from>
      <cdr:x>0.08219</cdr:x>
      <cdr:y>0.07485</cdr:y>
    </cdr:from>
    <cdr:to>
      <cdr:x>0.11888</cdr:x>
      <cdr:y>0.70338</cdr:y>
    </cdr:to>
    <cdr:sp macro="" textlink="">
      <cdr:nvSpPr>
        <cdr:cNvPr id="2" name="ZoneTexte 1"/>
        <cdr:cNvSpPr txBox="1"/>
      </cdr:nvSpPr>
      <cdr:spPr>
        <a:xfrm xmlns:a="http://purl.oclc.org/ooxml/drawingml/main">
          <a:off x="742928" y="419086"/>
          <a:ext cx="333436" cy="3752864"/>
        </a:xfrm>
        <a:prstGeom xmlns:a="http://purl.oclc.org/ooxml/drawingml/main" prst="rect">
          <a:avLst/>
        </a:prstGeom>
        <a:solidFill xmlns:a="http://purl.oclc.org/ooxml/drawingml/main">
          <a:sysClr val="window" lastClr="FFFFFF"/>
        </a:solidFill>
      </cdr:spPr>
      <cdr:txBody>
        <a:bodyPr xmlns:a="http://purl.oclc.org/ooxml/drawingml/main" vertOverflow="clip" wrap="square" rtlCol="0"/>
        <a:lstStyle xmlns:a="http://purl.oclc.org/ooxml/drawingml/main"/>
        <a:p xmlns:a="http://purl.oclc.org/ooxml/drawingml/main">
          <a:pPr>
            <a:lnSpc>
              <a:spcPts val="1500"/>
            </a:lnSpc>
            <a:spcAft>
              <a:spcPts val="200"/>
            </a:spcAft>
          </a:pPr>
          <a:r>
            <a:rPr lang="fr-CH" sz="1100"/>
            <a:t>1</a:t>
          </a:r>
        </a:p>
        <a:p xmlns:a="http://purl.oclc.org/ooxml/drawingml/main">
          <a:pPr>
            <a:lnSpc>
              <a:spcPts val="1500"/>
            </a:lnSpc>
            <a:spcAft>
              <a:spcPts val="200"/>
            </a:spcAft>
          </a:pPr>
          <a:r>
            <a:rPr lang="fr-CH" sz="1100"/>
            <a:t>2</a:t>
          </a:r>
        </a:p>
        <a:p xmlns:a="http://purl.oclc.org/ooxml/drawingml/main">
          <a:pPr>
            <a:lnSpc>
              <a:spcPts val="1500"/>
            </a:lnSpc>
            <a:spcAft>
              <a:spcPts val="200"/>
            </a:spcAft>
          </a:pPr>
          <a:r>
            <a:rPr lang="fr-CH" sz="1100"/>
            <a:t>3</a:t>
          </a:r>
        </a:p>
        <a:p xmlns:a="http://purl.oclc.org/ooxml/drawingml/main">
          <a:pPr>
            <a:lnSpc>
              <a:spcPts val="1500"/>
            </a:lnSpc>
            <a:spcAft>
              <a:spcPts val="200"/>
            </a:spcAft>
          </a:pPr>
          <a:r>
            <a:rPr lang="fr-CH" sz="1100"/>
            <a:t>4</a:t>
          </a:r>
        </a:p>
        <a:p xmlns:a="http://purl.oclc.org/ooxml/drawingml/main">
          <a:pPr>
            <a:lnSpc>
              <a:spcPts val="1500"/>
            </a:lnSpc>
            <a:spcAft>
              <a:spcPts val="200"/>
            </a:spcAft>
          </a:pPr>
          <a:r>
            <a:rPr lang="fr-CH" sz="1100"/>
            <a:t>5</a:t>
          </a:r>
        </a:p>
        <a:p xmlns:a="http://purl.oclc.org/ooxml/drawingml/main">
          <a:pPr>
            <a:lnSpc>
              <a:spcPts val="1500"/>
            </a:lnSpc>
            <a:spcAft>
              <a:spcPts val="200"/>
            </a:spcAft>
          </a:pPr>
          <a:r>
            <a:rPr lang="fr-CH" sz="1100"/>
            <a:t>6</a:t>
          </a:r>
        </a:p>
        <a:p xmlns:a="http://purl.oclc.org/ooxml/drawingml/main">
          <a:pPr>
            <a:lnSpc>
              <a:spcPts val="1600"/>
            </a:lnSpc>
            <a:spcAft>
              <a:spcPts val="200"/>
            </a:spcAft>
          </a:pPr>
          <a:r>
            <a:rPr lang="fr-CH" sz="1100"/>
            <a:t>7</a:t>
          </a:r>
        </a:p>
        <a:p xmlns:a="http://purl.oclc.org/ooxml/drawingml/main">
          <a:pPr>
            <a:lnSpc>
              <a:spcPts val="1500"/>
            </a:lnSpc>
            <a:spcAft>
              <a:spcPts val="200"/>
            </a:spcAft>
          </a:pPr>
          <a:r>
            <a:rPr lang="fr-CH" sz="1100"/>
            <a:t>8</a:t>
          </a:r>
        </a:p>
        <a:p xmlns:a="http://purl.oclc.org/ooxml/drawingml/main">
          <a:pPr>
            <a:lnSpc>
              <a:spcPts val="1500"/>
            </a:lnSpc>
            <a:spcAft>
              <a:spcPts val="200"/>
            </a:spcAft>
          </a:pPr>
          <a:r>
            <a:rPr lang="fr-CH" sz="1100"/>
            <a:t>9</a:t>
          </a:r>
        </a:p>
        <a:p xmlns:a="http://purl.oclc.org/ooxml/drawingml/main">
          <a:pPr>
            <a:lnSpc>
              <a:spcPts val="1500"/>
            </a:lnSpc>
            <a:spcAft>
              <a:spcPts val="200"/>
            </a:spcAft>
          </a:pPr>
          <a:r>
            <a:rPr lang="fr-CH" sz="1100"/>
            <a:t>10</a:t>
          </a:r>
        </a:p>
        <a:p xmlns:a="http://purl.oclc.org/ooxml/drawingml/main">
          <a:pPr>
            <a:lnSpc>
              <a:spcPts val="1500"/>
            </a:lnSpc>
            <a:spcAft>
              <a:spcPts val="200"/>
            </a:spcAft>
          </a:pPr>
          <a:r>
            <a:rPr lang="fr-CH" sz="1100"/>
            <a:t>11</a:t>
          </a:r>
        </a:p>
        <a:p xmlns:a="http://purl.oclc.org/ooxml/drawingml/main">
          <a:pPr>
            <a:lnSpc>
              <a:spcPts val="1500"/>
            </a:lnSpc>
            <a:spcAft>
              <a:spcPts val="200"/>
            </a:spcAft>
          </a:pPr>
          <a:r>
            <a:rPr lang="fr-CH" sz="1100"/>
            <a:t>12</a:t>
          </a:r>
        </a:p>
        <a:p xmlns:a="http://purl.oclc.org/ooxml/drawingml/main">
          <a:pPr>
            <a:lnSpc>
              <a:spcPts val="1500"/>
            </a:lnSpc>
            <a:spcAft>
              <a:spcPts val="200"/>
            </a:spcAft>
          </a:pPr>
          <a:r>
            <a:rPr lang="fr-CH" sz="1100"/>
            <a:t>13</a:t>
          </a:r>
        </a:p>
        <a:p xmlns:a="http://purl.oclc.org/ooxml/drawingml/main">
          <a:pPr>
            <a:lnSpc>
              <a:spcPts val="1500"/>
            </a:lnSpc>
            <a:spcAft>
              <a:spcPts val="200"/>
            </a:spcAft>
          </a:pPr>
          <a:r>
            <a:rPr lang="fr-CH" sz="1100"/>
            <a:t>14</a:t>
          </a:r>
        </a:p>
        <a:p xmlns:a="http://purl.oclc.org/ooxml/drawingml/main">
          <a:pPr>
            <a:lnSpc>
              <a:spcPts val="1700"/>
            </a:lnSpc>
            <a:spcAft>
              <a:spcPts val="200"/>
            </a:spcAft>
          </a:pPr>
          <a:r>
            <a:rPr lang="fr-CH" sz="1100"/>
            <a:t>15</a:t>
          </a:r>
        </a:p>
        <a:p xmlns:a="http://purl.oclc.org/ooxml/drawingml/main">
          <a:pPr>
            <a:lnSpc>
              <a:spcPts val="2100"/>
            </a:lnSpc>
            <a:spcAft>
              <a:spcPts val="200"/>
            </a:spcAft>
          </a:pPr>
          <a:r>
            <a:rPr lang="fr-CH" sz="1100"/>
            <a:t>0</a:t>
          </a:r>
        </a:p>
        <a:p xmlns:a="http://purl.oclc.org/ooxml/drawingml/main">
          <a:pPr>
            <a:lnSpc>
              <a:spcPts val="300"/>
            </a:lnSpc>
            <a:spcAft>
              <a:spcPts val="350"/>
            </a:spcAft>
          </a:pPr>
          <a:endParaRPr lang="fr-CH" sz="1100"/>
        </a:p>
      </cdr:txBody>
    </cdr:sp>
  </cdr:relSizeAnchor>
</c:userShapes>
</file>

<file path=xl/theme/theme1.xml><?xml version="1.0" encoding="utf-8"?>
<a:theme xmlns:a="http://purl.oclc.org/ooxml/drawingml/main" name="Thème Office">
  <a:themeElements>
    <a:clrScheme name="Bureau">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Bureau">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ureau">
      <a:fillStyleLst>
        <a:solidFill>
          <a:schemeClr val="phClr"/>
        </a:solidFill>
        <a:gradFill rotWithShape="1">
          <a:gsLst>
            <a:gs pos="0%">
              <a:schemeClr val="phClr">
                <a:tint val="50%"/>
                <a:satMod val="300%"/>
              </a:schemeClr>
            </a:gs>
            <a:gs pos="35%">
              <a:schemeClr val="phClr">
                <a:tint val="37%"/>
                <a:satMod val="300%"/>
              </a:schemeClr>
            </a:gs>
            <a:gs pos="100%">
              <a:schemeClr val="phClr">
                <a:tint val="15%"/>
                <a:satMod val="350%"/>
              </a:schemeClr>
            </a:gs>
          </a:gsLst>
          <a:lin ang="16200000" scaled="1"/>
        </a:gradFill>
        <a:gradFill rotWithShape="1">
          <a:gsLst>
            <a:gs pos="0%">
              <a:schemeClr val="phClr">
                <a:tint val="100%"/>
                <a:shade val="100%"/>
                <a:satMod val="130%"/>
              </a:schemeClr>
            </a:gs>
            <a:gs pos="100%">
              <a:schemeClr val="phClr">
                <a:tint val="50%"/>
                <a:shade val="100%"/>
                <a:satMod val="350%"/>
              </a:schemeClr>
            </a:gs>
          </a:gsLst>
          <a:lin ang="16200000" scaled="0"/>
        </a:gradFill>
      </a:fillStyleLst>
      <a:lnStyleLst>
        <a:ln w="9525" cap="flat" cmpd="sng" algn="ctr">
          <a:solidFill>
            <a:schemeClr val="phClr">
              <a:shade val="95%"/>
              <a:satMod val="105%"/>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
              </a:srgbClr>
            </a:outerShdw>
          </a:effectLst>
        </a:effectStyle>
        <a:effectStyle>
          <a:effectLst>
            <a:outerShdw blurRad="40000" dist="23000" dir="5400000" rotWithShape="0">
              <a:srgbClr val="000000">
                <a:alpha val="35%"/>
              </a:srgbClr>
            </a:outerShdw>
          </a:effectLst>
        </a:effectStyle>
        <a:effectStyle>
          <a:effectLst>
            <a:outerShdw blurRad="40000" dist="23000" dir="5400000" rotWithShape="0">
              <a:srgbClr val="000000">
                <a:alpha val="35%"/>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
                <a:satMod val="350%"/>
              </a:schemeClr>
            </a:gs>
            <a:gs pos="40%">
              <a:schemeClr val="phClr">
                <a:tint val="45%"/>
                <a:shade val="99%"/>
                <a:satMod val="350%"/>
              </a:schemeClr>
            </a:gs>
            <a:gs pos="100%">
              <a:schemeClr val="phClr">
                <a:shade val="20%"/>
                <a:satMod val="255%"/>
              </a:schemeClr>
            </a:gs>
          </a:gsLst>
          <a:path path="circle">
            <a:fillToRect l="50%" t="-80%" r="50%" b="180%"/>
          </a:path>
        </a:gradFill>
        <a:gradFill rotWithShape="1">
          <a:gsLst>
            <a:gs pos="0%">
              <a:schemeClr val="phClr">
                <a:tint val="80%"/>
                <a:satMod val="300%"/>
              </a:schemeClr>
            </a:gs>
            <a:gs pos="100%">
              <a:schemeClr val="phClr">
                <a:shade val="30%"/>
                <a:satMod val="200%"/>
              </a:schemeClr>
            </a:gs>
          </a:gsLst>
          <a:path path="circle">
            <a:fillToRect l="50%" t="50%" r="50%" b="5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theme/themeOverride1.xml><?xml version="1.0" encoding="utf-8"?>
<a:themeOverride xmlns:a="http://purl.oclc.org/ooxml/drawingml/main">
  <a:clrScheme name="Bureau">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Bureau">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ureau">
    <a:fillStyleLst>
      <a:solidFill>
        <a:schemeClr val="phClr"/>
      </a:solidFill>
      <a:gradFill rotWithShape="1">
        <a:gsLst>
          <a:gs pos="0%">
            <a:schemeClr val="phClr">
              <a:tint val="50%"/>
              <a:satMod val="300%"/>
            </a:schemeClr>
          </a:gs>
          <a:gs pos="35%">
            <a:schemeClr val="phClr">
              <a:tint val="37%"/>
              <a:satMod val="300%"/>
            </a:schemeClr>
          </a:gs>
          <a:gs pos="100%">
            <a:schemeClr val="phClr">
              <a:tint val="15%"/>
              <a:satMod val="350%"/>
            </a:schemeClr>
          </a:gs>
        </a:gsLst>
        <a:lin ang="16200000" scaled="1"/>
      </a:gradFill>
      <a:gradFill rotWithShape="1">
        <a:gsLst>
          <a:gs pos="0%">
            <a:schemeClr val="phClr">
              <a:tint val="100%"/>
              <a:shade val="100%"/>
              <a:satMod val="130%"/>
            </a:schemeClr>
          </a:gs>
          <a:gs pos="100%">
            <a:schemeClr val="phClr">
              <a:tint val="50%"/>
              <a:shade val="100%"/>
              <a:satMod val="350%"/>
            </a:schemeClr>
          </a:gs>
        </a:gsLst>
        <a:lin ang="16200000" scaled="0"/>
      </a:gradFill>
    </a:fillStyleLst>
    <a:lnStyleLst>
      <a:ln w="9525" cap="flat" cmpd="sng" algn="ctr">
        <a:solidFill>
          <a:schemeClr val="phClr">
            <a:shade val="95%"/>
            <a:satMod val="105%"/>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
            </a:srgbClr>
          </a:outerShdw>
        </a:effectLst>
      </a:effectStyle>
      <a:effectStyle>
        <a:effectLst>
          <a:outerShdw blurRad="40000" dist="23000" dir="5400000" rotWithShape="0">
            <a:srgbClr val="000000">
              <a:alpha val="35%"/>
            </a:srgbClr>
          </a:outerShdw>
        </a:effectLst>
      </a:effectStyle>
      <a:effectStyle>
        <a:effectLst>
          <a:outerShdw blurRad="40000" dist="23000" dir="5400000" rotWithShape="0">
            <a:srgbClr val="000000">
              <a:alpha val="35%"/>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
              <a:satMod val="350%"/>
            </a:schemeClr>
          </a:gs>
          <a:gs pos="40%">
            <a:schemeClr val="phClr">
              <a:tint val="45%"/>
              <a:shade val="99%"/>
              <a:satMod val="350%"/>
            </a:schemeClr>
          </a:gs>
          <a:gs pos="100%">
            <a:schemeClr val="phClr">
              <a:shade val="20%"/>
              <a:satMod val="255%"/>
            </a:schemeClr>
          </a:gs>
        </a:gsLst>
        <a:path path="circle">
          <a:fillToRect l="50%" t="-80%" r="50%" b="180%"/>
        </a:path>
      </a:gradFill>
      <a:gradFill rotWithShape="1">
        <a:gsLst>
          <a:gs pos="0%">
            <a:schemeClr val="phClr">
              <a:tint val="80%"/>
              <a:satMod val="300%"/>
            </a:schemeClr>
          </a:gs>
          <a:gs pos="100%">
            <a:schemeClr val="phClr">
              <a:shade val="30%"/>
              <a:satMod val="200%"/>
            </a:schemeClr>
          </a:gs>
        </a:gsLst>
        <a:path path="circle">
          <a:fillToRect l="50%" t="50%" r="50%" b="50%"/>
        </a:path>
      </a:gradFill>
    </a:bgFillStyleLst>
  </a:fmtScheme>
</a:themeOverride>
</file>

<file path=xl/theme/themeOverride2.xml><?xml version="1.0" encoding="utf-8"?>
<a:themeOverride xmlns:a="http://purl.oclc.org/ooxml/drawingml/main">
  <a:clrScheme name="Bureau">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Bureau">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ureau">
    <a:fillStyleLst>
      <a:solidFill>
        <a:schemeClr val="phClr"/>
      </a:solidFill>
      <a:gradFill rotWithShape="1">
        <a:gsLst>
          <a:gs pos="0%">
            <a:schemeClr val="phClr">
              <a:tint val="50%"/>
              <a:satMod val="300%"/>
            </a:schemeClr>
          </a:gs>
          <a:gs pos="35%">
            <a:schemeClr val="phClr">
              <a:tint val="37%"/>
              <a:satMod val="300%"/>
            </a:schemeClr>
          </a:gs>
          <a:gs pos="100%">
            <a:schemeClr val="phClr">
              <a:tint val="15%"/>
              <a:satMod val="350%"/>
            </a:schemeClr>
          </a:gs>
        </a:gsLst>
        <a:lin ang="16200000" scaled="1"/>
      </a:gradFill>
      <a:gradFill rotWithShape="1">
        <a:gsLst>
          <a:gs pos="0%">
            <a:schemeClr val="phClr">
              <a:tint val="100%"/>
              <a:shade val="100%"/>
              <a:satMod val="130%"/>
            </a:schemeClr>
          </a:gs>
          <a:gs pos="100%">
            <a:schemeClr val="phClr">
              <a:tint val="50%"/>
              <a:shade val="100%"/>
              <a:satMod val="350%"/>
            </a:schemeClr>
          </a:gs>
        </a:gsLst>
        <a:lin ang="16200000" scaled="0"/>
      </a:gradFill>
    </a:fillStyleLst>
    <a:lnStyleLst>
      <a:ln w="9525" cap="flat" cmpd="sng" algn="ctr">
        <a:solidFill>
          <a:schemeClr val="phClr">
            <a:shade val="95%"/>
            <a:satMod val="105%"/>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
            </a:srgbClr>
          </a:outerShdw>
        </a:effectLst>
      </a:effectStyle>
      <a:effectStyle>
        <a:effectLst>
          <a:outerShdw blurRad="40000" dist="23000" dir="5400000" rotWithShape="0">
            <a:srgbClr val="000000">
              <a:alpha val="35%"/>
            </a:srgbClr>
          </a:outerShdw>
        </a:effectLst>
      </a:effectStyle>
      <a:effectStyle>
        <a:effectLst>
          <a:outerShdw blurRad="40000" dist="23000" dir="5400000" rotWithShape="0">
            <a:srgbClr val="000000">
              <a:alpha val="35%"/>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
              <a:satMod val="350%"/>
            </a:schemeClr>
          </a:gs>
          <a:gs pos="40%">
            <a:schemeClr val="phClr">
              <a:tint val="45%"/>
              <a:shade val="99%"/>
              <a:satMod val="350%"/>
            </a:schemeClr>
          </a:gs>
          <a:gs pos="100%">
            <a:schemeClr val="phClr">
              <a:shade val="20%"/>
              <a:satMod val="255%"/>
            </a:schemeClr>
          </a:gs>
        </a:gsLst>
        <a:path path="circle">
          <a:fillToRect l="50%" t="-80%" r="50%" b="180%"/>
        </a:path>
      </a:gradFill>
      <a:gradFill rotWithShape="1">
        <a:gsLst>
          <a:gs pos="0%">
            <a:schemeClr val="phClr">
              <a:tint val="80%"/>
              <a:satMod val="300%"/>
            </a:schemeClr>
          </a:gs>
          <a:gs pos="100%">
            <a:schemeClr val="phClr">
              <a:shade val="30%"/>
              <a:satMod val="200%"/>
            </a:schemeClr>
          </a:gs>
        </a:gsLst>
        <a:path path="circle">
          <a:fillToRect l="50%" t="50%" r="50%" b="50%"/>
        </a:path>
      </a:gradFill>
    </a:bgFillStyleLst>
  </a:fmtScheme>
</a:themeOverride>
</file>

<file path=xl/worksheets/_rels/sheet1.xml.rels><?xml version="1.0" encoding="UTF-8" standalone="yes"?>
<Relationships xmlns="http://schemas.openxmlformats.org/package/2006/relationships"><Relationship Id="rId117" Type="http://purl.oclc.org/ooxml/officeDocument/relationships/hyperlink" Target="https://www.orientation.ch/dyn/show/1900?lang=fr&amp;id=693" TargetMode="External"/><Relationship Id="rId21" Type="http://purl.oclc.org/ooxml/officeDocument/relationships/hyperlink" Target="https://www.orientation.ch/dyn/show/1900?lang=fr&amp;id=653" TargetMode="External"/><Relationship Id="rId42" Type="http://purl.oclc.org/ooxml/officeDocument/relationships/hyperlink" Target="https://www.orientation.ch/dyn/show/1900?lang=fr&amp;id=164" TargetMode="External"/><Relationship Id="rId63" Type="http://purl.oclc.org/ooxml/officeDocument/relationships/hyperlink" Target="https://www.orientation.ch/dyn/show/1900?lang=fr&amp;id=730" TargetMode="External"/><Relationship Id="rId84" Type="http://purl.oclc.org/ooxml/officeDocument/relationships/hyperlink" Target="https://www.orientation.ch/dyn/show/1900?lang=fr&amp;id=10" TargetMode="External"/><Relationship Id="rId138" Type="http://purl.oclc.org/ooxml/officeDocument/relationships/hyperlink" Target="https://www.orientation.ch/dyn/show/1900?lang=fr&amp;id=923" TargetMode="External"/><Relationship Id="rId107" Type="http://purl.oclc.org/ooxml/officeDocument/relationships/hyperlink" Target="https://www.orientation.ch/dyn/show/1900?lang=fr&amp;id=591" TargetMode="External"/><Relationship Id="rId11" Type="http://purl.oclc.org/ooxml/officeDocument/relationships/hyperlink" Target="https://www.orientation.ch/dyn/show/1900?lang=fr&amp;id=527" TargetMode="External"/><Relationship Id="rId32" Type="http://purl.oclc.org/ooxml/officeDocument/relationships/hyperlink" Target="https://www.orientation.ch/dyn/show/1900?lang=fr&amp;id=22" TargetMode="External"/><Relationship Id="rId53" Type="http://purl.oclc.org/ooxml/officeDocument/relationships/hyperlink" Target="https://www.orientation.ch/dyn/show/1900?lang=fr&amp;id=536" TargetMode="External"/><Relationship Id="rId74" Type="http://purl.oclc.org/ooxml/officeDocument/relationships/hyperlink" Target="https://www.orientation.ch/dyn/show/1900?lang=fr&amp;id=1569" TargetMode="External"/><Relationship Id="rId128" Type="http://purl.oclc.org/ooxml/officeDocument/relationships/hyperlink" Target="https://www.orientation.ch/dyn/show/1900?lang=fr&amp;id=659" TargetMode="External"/><Relationship Id="rId149" Type="http://purl.oclc.org/ooxml/officeDocument/relationships/hyperlink" Target="https://www.orientation.ch/dyn/show/1900?lang=fr&amp;id=1562" TargetMode="External"/><Relationship Id="rId5" Type="http://purl.oclc.org/ooxml/officeDocument/relationships/hyperlink" Target="https://www.orientation.ch/dyn/show/1900?lang=fr&amp;id=682" TargetMode="External"/><Relationship Id="rId95" Type="http://purl.oclc.org/ooxml/officeDocument/relationships/hyperlink" Target="https://www.orientation.ch/dyn/show/1900?lang=fr&amp;id=830" TargetMode="External"/><Relationship Id="rId22" Type="http://purl.oclc.org/ooxml/officeDocument/relationships/hyperlink" Target="https://www.orientation.ch/dyn/show/1900?lang=fr&amp;id=130" TargetMode="External"/><Relationship Id="rId27" Type="http://purl.oclc.org/ooxml/officeDocument/relationships/hyperlink" Target="https://www.orientation.ch/dyn/show/1900?lang=fr&amp;id=186" TargetMode="External"/><Relationship Id="rId43" Type="http://purl.oclc.org/ooxml/officeDocument/relationships/hyperlink" Target="https://www.orientation.ch/dyn/show/1900?lang=fr&amp;id=218" TargetMode="External"/><Relationship Id="rId48" Type="http://purl.oclc.org/ooxml/officeDocument/relationships/hyperlink" Target="https://www.orientation.ch/dyn/show/1900?lang=fr&amp;id=143" TargetMode="External"/><Relationship Id="rId64" Type="http://purl.oclc.org/ooxml/officeDocument/relationships/hyperlink" Target="https://www.orientation.ch/dyn/show/1900?lang=fr&amp;id=825" TargetMode="External"/><Relationship Id="rId69" Type="http://purl.oclc.org/ooxml/officeDocument/relationships/hyperlink" Target="https://www.orientation.ch/dyn/show/1900?lang=fr&amp;id=262" TargetMode="External"/><Relationship Id="rId113" Type="http://purl.oclc.org/ooxml/officeDocument/relationships/hyperlink" Target="https://www.orientation.ch/dyn/show/1900?lang=fr&amp;id=516" TargetMode="External"/><Relationship Id="rId118" Type="http://purl.oclc.org/ooxml/officeDocument/relationships/hyperlink" Target="https://www.orientation.ch/dyn/show/1900?lang=fr&amp;id=687" TargetMode="External"/><Relationship Id="rId134" Type="http://purl.oclc.org/ooxml/officeDocument/relationships/hyperlink" Target="https://www.orientation.ch/dyn/show/1900?lang=fr&amp;id=1476" TargetMode="External"/><Relationship Id="rId139" Type="http://purl.oclc.org/ooxml/officeDocument/relationships/hyperlink" Target="https://www.orientation.ch/dyn/show/1900?lang=fr&amp;id=225" TargetMode="External"/><Relationship Id="rId80" Type="http://purl.oclc.org/ooxml/officeDocument/relationships/hyperlink" Target="https://www.orientation.ch/dyn/show/1900?lang=fr&amp;id=927" TargetMode="External"/><Relationship Id="rId85" Type="http://purl.oclc.org/ooxml/officeDocument/relationships/hyperlink" Target="https://www.orientation.ch/dyn/show/1900?lang=fr&amp;id=892" TargetMode="External"/><Relationship Id="rId150" Type="http://purl.oclc.org/ooxml/officeDocument/relationships/hyperlink" Target="https://www.orientation.ch/dyn/show/1900?lang=fr&amp;idx=30&amp;id=1458" TargetMode="External"/><Relationship Id="rId155" Type="http://schemas.openxmlformats.org/officeDocument/2006/relationships/vmlDrawing" Target="../drawings/vmlDrawing1.vml"/><Relationship Id="rId12" Type="http://purl.oclc.org/ooxml/officeDocument/relationships/hyperlink" Target="https://www.orientation.ch/dyn/show/1900?lang=fr&amp;id=897" TargetMode="External"/><Relationship Id="rId17" Type="http://purl.oclc.org/ooxml/officeDocument/relationships/hyperlink" Target="https://www.orientation.ch/dyn/show/1900?lang=fr&amp;id=709" TargetMode="External"/><Relationship Id="rId33" Type="http://purl.oclc.org/ooxml/officeDocument/relationships/hyperlink" Target="https://www.orientation.ch/dyn/show/1900?lang=fr&amp;id=1051" TargetMode="External"/><Relationship Id="rId38" Type="http://purl.oclc.org/ooxml/officeDocument/relationships/hyperlink" Target="https://www.orientation.ch/dyn/show/1900?lang=fr&amp;id=152" TargetMode="External"/><Relationship Id="rId59" Type="http://purl.oclc.org/ooxml/officeDocument/relationships/hyperlink" Target="https://www.orientation.ch/dyn/show/1900?lang=fr&amp;id=44" TargetMode="External"/><Relationship Id="rId103" Type="http://purl.oclc.org/ooxml/officeDocument/relationships/hyperlink" Target="https://www.orientation.ch/dyn/show/1900?lang=fr&amp;id=592" TargetMode="External"/><Relationship Id="rId108" Type="http://purl.oclc.org/ooxml/officeDocument/relationships/hyperlink" Target="https://www.orientation.ch/dyn/show/1900?lang=fr&amp;id=1549" TargetMode="External"/><Relationship Id="rId124" Type="http://purl.oclc.org/ooxml/officeDocument/relationships/hyperlink" Target="https://www.orientation.ch/dyn/show/1900?lang=fr&amp;id=768" TargetMode="External"/><Relationship Id="rId129" Type="http://purl.oclc.org/ooxml/officeDocument/relationships/hyperlink" Target="https://www.orientation.ch/dyn/show/1900?lang=fr&amp;id=619" TargetMode="External"/><Relationship Id="rId54" Type="http://purl.oclc.org/ooxml/officeDocument/relationships/hyperlink" Target="https://www.orientation.ch/dyn/show/1900?lang=fr&amp;id=19" TargetMode="External"/><Relationship Id="rId70" Type="http://purl.oclc.org/ooxml/officeDocument/relationships/hyperlink" Target="https://www.orientation.ch/dyn/show/1900?lang=fr&amp;id=203" TargetMode="External"/><Relationship Id="rId75" Type="http://purl.oclc.org/ooxml/officeDocument/relationships/hyperlink" Target="https://www.orientation.ch/dyn/show/1900?lang=fr&amp;id=47" TargetMode="External"/><Relationship Id="rId91" Type="http://purl.oclc.org/ooxml/officeDocument/relationships/hyperlink" Target="https://www.orientation.ch/dyn/show/1900?lang=fr&amp;id=1432" TargetMode="External"/><Relationship Id="rId96" Type="http://purl.oclc.org/ooxml/officeDocument/relationships/hyperlink" Target="https://www.orientation.ch/dyn/show/1900?lang=fr&amp;id=810" TargetMode="External"/><Relationship Id="rId140" Type="http://purl.oclc.org/ooxml/officeDocument/relationships/hyperlink" Target="https://www.orientation.ch/dyn/show/1900?lang=fr&amp;id=110" TargetMode="External"/><Relationship Id="rId145" Type="http://purl.oclc.org/ooxml/officeDocument/relationships/hyperlink" Target="https://www.orientation.ch/dyn/show/1900?lang=fr&amp;id=546" TargetMode="External"/><Relationship Id="rId1" Type="http://purl.oclc.org/ooxml/officeDocument/relationships/hyperlink" Target="https://www.orientation.ch/dyn/show/1900?lang=fr&amp;id=196" TargetMode="External"/><Relationship Id="rId6" Type="http://purl.oclc.org/ooxml/officeDocument/relationships/hyperlink" Target="https://www.orientation.ch/dyn/show/1900?lang=fr&amp;idx=30&amp;id=60" TargetMode="External"/><Relationship Id="rId23" Type="http://purl.oclc.org/ooxml/officeDocument/relationships/hyperlink" Target="https://www.orientation.ch/dyn/show/1900?lang=fr&amp;id=265" TargetMode="External"/><Relationship Id="rId28" Type="http://purl.oclc.org/ooxml/officeDocument/relationships/hyperlink" Target="https://www.orientation.ch/dyn/show/1900?lang=fr&amp;id=1375" TargetMode="External"/><Relationship Id="rId49" Type="http://purl.oclc.org/ooxml/officeDocument/relationships/hyperlink" Target="https://www.orientation.ch/dyn/show/1900?lang=fr&amp;id=238" TargetMode="External"/><Relationship Id="rId114" Type="http://purl.oclc.org/ooxml/officeDocument/relationships/hyperlink" Target="https://www.orientation.ch/dyn/show/1900?lang=fr&amp;id=124" TargetMode="External"/><Relationship Id="rId119" Type="http://purl.oclc.org/ooxml/officeDocument/relationships/hyperlink" Target="https://www.orientation.ch/dyn/show/1900?lang=fr&amp;id=762" TargetMode="External"/><Relationship Id="rId44" Type="http://purl.oclc.org/ooxml/officeDocument/relationships/hyperlink" Target="https://www.orientation.ch/dyn/show/1900?lang=fr&amp;id=76" TargetMode="External"/><Relationship Id="rId60" Type="http://purl.oclc.org/ooxml/officeDocument/relationships/hyperlink" Target="https://www.orientation.ch/dyn/show/1900?lang=fr&amp;id=510" TargetMode="External"/><Relationship Id="rId65" Type="http://purl.oclc.org/ooxml/officeDocument/relationships/hyperlink" Target="https://www.orientation.ch/dyn/show/1900?lang=fr&amp;id=562" TargetMode="External"/><Relationship Id="rId81" Type="http://purl.oclc.org/ooxml/officeDocument/relationships/hyperlink" Target="https://www.orientation.ch/dyn/show/1900?lang=fr&amp;id=297" TargetMode="External"/><Relationship Id="rId86" Type="http://purl.oclc.org/ooxml/officeDocument/relationships/hyperlink" Target="https://www.orientation.ch/dyn/show/1900?lang=fr&amp;id=746" TargetMode="External"/><Relationship Id="rId130" Type="http://purl.oclc.org/ooxml/officeDocument/relationships/hyperlink" Target="https://www.orientation.ch/dyn/show/1900?lang=fr&amp;id=857" TargetMode="External"/><Relationship Id="rId135" Type="http://purl.oclc.org/ooxml/officeDocument/relationships/hyperlink" Target="https://www.orientation.ch/dyn/show/1900?lang=fr&amp;id=23" TargetMode="External"/><Relationship Id="rId151" Type="http://purl.oclc.org/ooxml/officeDocument/relationships/hyperlink" Target="http://www.orientation.ch/" TargetMode="External"/><Relationship Id="rId156" Type="http://purl.oclc.org/ooxml/officeDocument/relationships/comments" Target="../comments1.xml"/><Relationship Id="rId13" Type="http://purl.oclc.org/ooxml/officeDocument/relationships/hyperlink" Target="https://www.orientation.ch/dyn/show/1900?lang=fr&amp;id=90" TargetMode="External"/><Relationship Id="rId18" Type="http://purl.oclc.org/ooxml/officeDocument/relationships/hyperlink" Target="https://www.orientation.ch/dyn/show/1900?lang=fr&amp;id=18" TargetMode="External"/><Relationship Id="rId39" Type="http://purl.oclc.org/ooxml/officeDocument/relationships/hyperlink" Target="https://www.orientation.ch/dyn/show/1900?lang=fr&amp;id=233" TargetMode="External"/><Relationship Id="rId109" Type="http://purl.oclc.org/ooxml/officeDocument/relationships/hyperlink" Target="https://www.orientation.ch/dyn/show/1900?lang=fr&amp;id=773" TargetMode="External"/><Relationship Id="rId34" Type="http://purl.oclc.org/ooxml/officeDocument/relationships/hyperlink" Target="https://www.orientation.ch/dyn/show/1900?lang=fr&amp;id=135" TargetMode="External"/><Relationship Id="rId50" Type="http://purl.oclc.org/ooxml/officeDocument/relationships/hyperlink" Target="https://www.orientation.ch/dyn/show/1900?lang=fr&amp;id=1038" TargetMode="External"/><Relationship Id="rId55" Type="http://purl.oclc.org/ooxml/officeDocument/relationships/hyperlink" Target="https://www.orientation.ch/dyn/show/1900?lang=fr&amp;id=665" TargetMode="External"/><Relationship Id="rId76" Type="http://purl.oclc.org/ooxml/officeDocument/relationships/hyperlink" Target="https://www.orientation.ch/dyn/show/1900?lang=fr&amp;id=644" TargetMode="External"/><Relationship Id="rId97" Type="http://purl.oclc.org/ooxml/officeDocument/relationships/hyperlink" Target="https://www.orientation.ch/dyn/show/1900?lang=fr&amp;id=1585" TargetMode="External"/><Relationship Id="rId104" Type="http://purl.oclc.org/ooxml/officeDocument/relationships/hyperlink" Target="https://www.orientation.ch/dyn/show/1900?lang=fr&amp;id=57" TargetMode="External"/><Relationship Id="rId120" Type="http://purl.oclc.org/ooxml/officeDocument/relationships/hyperlink" Target="https://www.orientation.ch/dyn/show/1900?lang=fr&amp;id=553" TargetMode="External"/><Relationship Id="rId125" Type="http://purl.oclc.org/ooxml/officeDocument/relationships/hyperlink" Target="https://www.orientation.ch/dyn/show/1900?lang=fr&amp;id=1465" TargetMode="External"/><Relationship Id="rId141" Type="http://purl.oclc.org/ooxml/officeDocument/relationships/hyperlink" Target="https://www.orientation.ch/dyn/show/1900?lang=fr&amp;id=45" TargetMode="External"/><Relationship Id="rId146" Type="http://purl.oclc.org/ooxml/officeDocument/relationships/hyperlink" Target="https://www.orientation.ch/dyn/show/1900?lang=fr&amp;id=733" TargetMode="External"/><Relationship Id="rId7" Type="http://purl.oclc.org/ooxml/officeDocument/relationships/hyperlink" Target="https://www.orientation.ch/dyn/show/1900?lang=fr&amp;id=261" TargetMode="External"/><Relationship Id="rId71" Type="http://purl.oclc.org/ooxml/officeDocument/relationships/hyperlink" Target="https://www.orientation.ch/dyn/show/1900?lang=fr&amp;id=206" TargetMode="External"/><Relationship Id="rId92" Type="http://purl.oclc.org/ooxml/officeDocument/relationships/hyperlink" Target="https://www.orientation.ch/dyn/show/1900?lang=fr&amp;id=713" TargetMode="External"/><Relationship Id="rId2" Type="http://purl.oclc.org/ooxml/officeDocument/relationships/hyperlink" Target="https://www.orientation.ch/dyn/show/1900?lang=fr&amp;id=132" TargetMode="External"/><Relationship Id="rId29" Type="http://purl.oclc.org/ooxml/officeDocument/relationships/hyperlink" Target="https://www.orientation.ch/dyn/show/1900?lang=fr&amp;id=94" TargetMode="External"/><Relationship Id="rId24" Type="http://purl.oclc.org/ooxml/officeDocument/relationships/hyperlink" Target="https://www.orientation.ch/dyn/show/1900?lang=fr&amp;id=8" TargetMode="External"/><Relationship Id="rId40" Type="http://purl.oclc.org/ooxml/officeDocument/relationships/hyperlink" Target="https://www.orientation.ch/dyn/show/1900?lang=fr&amp;id=17" TargetMode="External"/><Relationship Id="rId45" Type="http://purl.oclc.org/ooxml/officeDocument/relationships/hyperlink" Target="https://www.orientation.ch/dyn/show/1900?lang=fr&amp;id=759" TargetMode="External"/><Relationship Id="rId66" Type="http://purl.oclc.org/ooxml/officeDocument/relationships/hyperlink" Target="https://www.orientation.ch/dyn/show/1900?lang=fr&amp;id=822" TargetMode="External"/><Relationship Id="rId87" Type="http://purl.oclc.org/ooxml/officeDocument/relationships/hyperlink" Target="https://www.orientation.ch/dyn/show/1900?lang=fr&amp;id=754" TargetMode="External"/><Relationship Id="rId110" Type="http://purl.oclc.org/ooxml/officeDocument/relationships/hyperlink" Target="https://www.orientation.ch/dyn/show/1900?lang=fr&amp;id=677" TargetMode="External"/><Relationship Id="rId115" Type="http://purl.oclc.org/ooxml/officeDocument/relationships/hyperlink" Target="https://www.orientation.ch/dyn/show/1900?lang=fr&amp;id=860" TargetMode="External"/><Relationship Id="rId131" Type="http://purl.oclc.org/ooxml/officeDocument/relationships/hyperlink" Target="https://www.orientation.ch/dyn/show/1900?lang=fr&amp;id=82" TargetMode="External"/><Relationship Id="rId136" Type="http://purl.oclc.org/ooxml/officeDocument/relationships/hyperlink" Target="https://www.orientation.ch/dyn/show/1900?lang=fr&amp;id=232" TargetMode="External"/><Relationship Id="rId61" Type="http://purl.oclc.org/ooxml/officeDocument/relationships/hyperlink" Target="https://www.orientation.ch/dyn/show/1900?lang=fr&amp;id=1405" TargetMode="External"/><Relationship Id="rId82" Type="http://purl.oclc.org/ooxml/officeDocument/relationships/hyperlink" Target="https://www.orientation.ch/dyn/show/1900?lang=fr&amp;id=703" TargetMode="External"/><Relationship Id="rId152" Type="http://purl.oclc.org/ooxml/officeDocument/relationships/hyperlink" Target="http://www.orientationfr.ch/" TargetMode="External"/><Relationship Id="rId19" Type="http://purl.oclc.org/ooxml/officeDocument/relationships/hyperlink" Target="https://www.orientation.ch/dyn/show/1900?lang=fr&amp;id=601" TargetMode="External"/><Relationship Id="rId14" Type="http://purl.oclc.org/ooxml/officeDocument/relationships/hyperlink" Target="https://www.orientation.ch/dyn/show/1900?lang=fr&amp;id=747" TargetMode="External"/><Relationship Id="rId30" Type="http://purl.oclc.org/ooxml/officeDocument/relationships/hyperlink" Target="https://www.orientation.ch/dyn/show/1900?lang=fr&amp;id=543" TargetMode="External"/><Relationship Id="rId35" Type="http://purl.oclc.org/ooxml/officeDocument/relationships/hyperlink" Target="https://www.orientation.ch/dyn/show/1900?lang=fr&amp;id=223" TargetMode="External"/><Relationship Id="rId56" Type="http://purl.oclc.org/ooxml/officeDocument/relationships/hyperlink" Target="https://www.orientation.ch/dyn/show/1900?lang=fr&amp;idx=30&amp;id=14" TargetMode="External"/><Relationship Id="rId77" Type="http://purl.oclc.org/ooxml/officeDocument/relationships/hyperlink" Target="https://www.orientation.ch/dyn/show/1900?lang=fr&amp;id=898" TargetMode="External"/><Relationship Id="rId100" Type="http://purl.oclc.org/ooxml/officeDocument/relationships/hyperlink" Target="https://www.orientation.ch/dyn/show/1900?lang=fr&amp;id=1495" TargetMode="External"/><Relationship Id="rId105" Type="http://purl.oclc.org/ooxml/officeDocument/relationships/hyperlink" Target="https://www.orientation.ch/dyn/show/1900?lang=fr&amp;id=770" TargetMode="External"/><Relationship Id="rId126" Type="http://purl.oclc.org/ooxml/officeDocument/relationships/hyperlink" Target="https://www.orientation.ch/dyn/show/1900?lang=fr&amp;id=769" TargetMode="External"/><Relationship Id="rId147" Type="http://purl.oclc.org/ooxml/officeDocument/relationships/hyperlink" Target="https://www.orientation.ch/dyn/show/1900?lang=fr&amp;id=560" TargetMode="External"/><Relationship Id="rId8" Type="http://purl.oclc.org/ooxml/officeDocument/relationships/hyperlink" Target="https://www.orientation.ch/dyn/show/1900?lang=fr&amp;id=874" TargetMode="External"/><Relationship Id="rId51" Type="http://purl.oclc.org/ooxml/officeDocument/relationships/hyperlink" Target="https://www.orientation.ch/dyn/show/1900?lang=fr&amp;id=119" TargetMode="External"/><Relationship Id="rId72" Type="http://purl.oclc.org/ooxml/officeDocument/relationships/hyperlink" Target="https://www.orientation.ch/dyn/show/1900?lang=fr&amp;id=784" TargetMode="External"/><Relationship Id="rId93" Type="http://purl.oclc.org/ooxml/officeDocument/relationships/hyperlink" Target="https://www.orientation.ch/dyn/show/1900?lang=fr&amp;id=509" TargetMode="External"/><Relationship Id="rId98" Type="http://purl.oclc.org/ooxml/officeDocument/relationships/hyperlink" Target="https://www.orientation.ch/dyn/show/1900?lang=fr&amp;id=729" TargetMode="External"/><Relationship Id="rId121" Type="http://purl.oclc.org/ooxml/officeDocument/relationships/hyperlink" Target="https://www.orientation.ch/dyn/show/1900?lang=fr&amp;id=849" TargetMode="External"/><Relationship Id="rId142" Type="http://purl.oclc.org/ooxml/officeDocument/relationships/hyperlink" Target="https://www.orientation.ch/dyn/show/1900?lang=fr&amp;id=906" TargetMode="External"/><Relationship Id="rId3" Type="http://purl.oclc.org/ooxml/officeDocument/relationships/hyperlink" Target="https://www.orientation.ch/dyn/show/1900?lang=fr&amp;id=538" TargetMode="External"/><Relationship Id="rId25" Type="http://purl.oclc.org/ooxml/officeDocument/relationships/hyperlink" Target="https://www.orientation.ch/dyn/show/1900?lang=fr&amp;id=68" TargetMode="External"/><Relationship Id="rId46" Type="http://purl.oclc.org/ooxml/officeDocument/relationships/hyperlink" Target="https://www.orientation.ch/dyn/show/1900?lang=fr&amp;id=624" TargetMode="External"/><Relationship Id="rId67" Type="http://purl.oclc.org/ooxml/officeDocument/relationships/hyperlink" Target="https://www.orientation.ch/dyn/show/1900?lang=fr&amp;id=507" TargetMode="External"/><Relationship Id="rId116" Type="http://purl.oclc.org/ooxml/officeDocument/relationships/hyperlink" Target="https://www.orientation.ch/dyn/show/1900?lang=fr&amp;id=27" TargetMode="External"/><Relationship Id="rId137" Type="http://purl.oclc.org/ooxml/officeDocument/relationships/hyperlink" Target="https://www.orientation.ch/dyn/show/1900?lang=fr&amp;id=88" TargetMode="External"/><Relationship Id="rId20" Type="http://purl.oclc.org/ooxml/officeDocument/relationships/hyperlink" Target="https://www.orientation.ch/dyn/show/1900?lang=fr&amp;id=752" TargetMode="External"/><Relationship Id="rId41" Type="http://purl.oclc.org/ooxml/officeDocument/relationships/hyperlink" Target="https://www.orientation.ch/dyn/show/1900?lang=fr&amp;id=629" TargetMode="External"/><Relationship Id="rId62" Type="http://purl.oclc.org/ooxml/officeDocument/relationships/hyperlink" Target="https://www.orientation.ch/dyn/show/1900?lang=fr&amp;id=947" TargetMode="External"/><Relationship Id="rId83" Type="http://purl.oclc.org/ooxml/officeDocument/relationships/hyperlink" Target="https://www.orientation.ch/dyn/show/1900?lang=fr&amp;id=704" TargetMode="External"/><Relationship Id="rId88" Type="http://purl.oclc.org/ooxml/officeDocument/relationships/hyperlink" Target="https://www.orientation.ch/dyn/show/1900?lang=fr&amp;id=895" TargetMode="External"/><Relationship Id="rId111" Type="http://purl.oclc.org/ooxml/officeDocument/relationships/hyperlink" Target="https://www.orientation.ch/dyn/show/1900?lang=fr&amp;id=627" TargetMode="External"/><Relationship Id="rId132" Type="http://purl.oclc.org/ooxml/officeDocument/relationships/hyperlink" Target="https://www.orientation.ch/dyn/show/1900?lang=fr&amp;id=689" TargetMode="External"/><Relationship Id="rId153" Type="http://purl.oclc.org/ooxml/officeDocument/relationships/printerSettings" Target="../printerSettings/printerSettings1.bin"/><Relationship Id="rId15" Type="http://purl.oclc.org/ooxml/officeDocument/relationships/hyperlink" Target="https://www.orientation.ch/dyn/show/1900?lang=fr&amp;id=573" TargetMode="External"/><Relationship Id="rId36" Type="http://purl.oclc.org/ooxml/officeDocument/relationships/hyperlink" Target="https://www.orientation.ch/dyn/show/1900?lang=fr&amp;id=899" TargetMode="External"/><Relationship Id="rId57" Type="http://purl.oclc.org/ooxml/officeDocument/relationships/hyperlink" Target="https://www.orientation.ch/dyn/show/1900?lang=fr&amp;id=698" TargetMode="External"/><Relationship Id="rId106" Type="http://purl.oclc.org/ooxml/officeDocument/relationships/hyperlink" Target="https://www.orientation.ch/dyn/show/1900?lang=fr&amp;id=1493" TargetMode="External"/><Relationship Id="rId127" Type="http://purl.oclc.org/ooxml/officeDocument/relationships/hyperlink" Target="https://www.orientation.ch/dyn/show/1900?lang=fr&amp;id=216" TargetMode="External"/><Relationship Id="rId10" Type="http://purl.oclc.org/ooxml/officeDocument/relationships/hyperlink" Target="https://www.orientation.ch/dyn/show/1900?lang=fr&amp;id=613" TargetMode="External"/><Relationship Id="rId31" Type="http://purl.oclc.org/ooxml/officeDocument/relationships/hyperlink" Target="https://www.orientation.ch/dyn/show/1900?lang=fr&amp;id=99" TargetMode="External"/><Relationship Id="rId52" Type="http://purl.oclc.org/ooxml/officeDocument/relationships/hyperlink" Target="https://www.orientation.ch/dyn/show/1900?lang=fr&amp;id=260" TargetMode="External"/><Relationship Id="rId73" Type="http://purl.oclc.org/ooxml/officeDocument/relationships/hyperlink" Target="https://www.orientation.ch/dyn/show/1900?lang=fr&amp;id=888" TargetMode="External"/><Relationship Id="rId78" Type="http://purl.oclc.org/ooxml/officeDocument/relationships/hyperlink" Target="https://www.orientation.ch/dyn/show/1900?lang=fr&amp;id=943" TargetMode="External"/><Relationship Id="rId94" Type="http://purl.oclc.org/ooxml/officeDocument/relationships/hyperlink" Target="https://www.orientation.ch/dyn/show/1900?lang=fr&amp;id=281" TargetMode="External"/><Relationship Id="rId99" Type="http://purl.oclc.org/ooxml/officeDocument/relationships/hyperlink" Target="https://www.orientation.ch/dyn/show/1900?lang=fr&amp;id=669" TargetMode="External"/><Relationship Id="rId101" Type="http://purl.oclc.org/ooxml/officeDocument/relationships/hyperlink" Target="https://www.orientation.ch/dyn/show/1900?lang=fr&amp;idx=30&amp;id=146" TargetMode="External"/><Relationship Id="rId122" Type="http://purl.oclc.org/ooxml/officeDocument/relationships/hyperlink" Target="https://www.orientation.ch/dyn/show/1900?lang=fr&amp;id=1568" TargetMode="External"/><Relationship Id="rId143" Type="http://purl.oclc.org/ooxml/officeDocument/relationships/hyperlink" Target="https://www.orientation.ch/dyn/show/1900?lang=fr&amp;id=148" TargetMode="External"/><Relationship Id="rId148" Type="http://purl.oclc.org/ooxml/officeDocument/relationships/hyperlink" Target="https://www.orientation.ch/dyn/show/1900?lang=fr&amp;id=882" TargetMode="External"/><Relationship Id="rId4" Type="http://purl.oclc.org/ooxml/officeDocument/relationships/hyperlink" Target="https://www.orientation.ch/dyn/show/1900?lang=fr&amp;id=714" TargetMode="External"/><Relationship Id="rId9" Type="http://purl.oclc.org/ooxml/officeDocument/relationships/hyperlink" Target="https://www.orientation.ch/dyn/show/1900?lang=fr&amp;id=840" TargetMode="External"/><Relationship Id="rId26" Type="http://purl.oclc.org/ooxml/officeDocument/relationships/hyperlink" Target="https://www.orientation.ch/dyn/show/1900?lang=fr&amp;id=138" TargetMode="External"/><Relationship Id="rId47" Type="http://purl.oclc.org/ooxml/officeDocument/relationships/hyperlink" Target="https://www.orientation.ch/dyn/show/1900?lang=fr&amp;id=184" TargetMode="External"/><Relationship Id="rId68" Type="http://purl.oclc.org/ooxml/officeDocument/relationships/hyperlink" Target="https://www.orientation.ch/dyn/show/1900?lang=fr&amp;id=1028" TargetMode="External"/><Relationship Id="rId89" Type="http://purl.oclc.org/ooxml/officeDocument/relationships/hyperlink" Target="https://www.orientation.ch/dyn/show/1900?lang=fr&amp;id=655" TargetMode="External"/><Relationship Id="rId112" Type="http://purl.oclc.org/ooxml/officeDocument/relationships/hyperlink" Target="https://www.orientation.ch/dyn/show/1900?lang=fr&amp;id=525" TargetMode="External"/><Relationship Id="rId133" Type="http://purl.oclc.org/ooxml/officeDocument/relationships/hyperlink" Target="https://www.orientation.ch/dyn/show/1900?lang=fr&amp;id=1375" TargetMode="External"/><Relationship Id="rId154" Type="http://purl.oclc.org/ooxml/officeDocument/relationships/drawing" Target="../drawings/drawing1.xml"/><Relationship Id="rId16" Type="http://purl.oclc.org/ooxml/officeDocument/relationships/hyperlink" Target="https://www.orientation.ch/dyn/show/1900?lang=fr&amp;id=612" TargetMode="External"/><Relationship Id="rId37" Type="http://purl.oclc.org/ooxml/officeDocument/relationships/hyperlink" Target="https://www.orientation.ch/dyn/show/1900?lang=fr&amp;id=199" TargetMode="External"/><Relationship Id="rId58" Type="http://purl.oclc.org/ooxml/officeDocument/relationships/hyperlink" Target="https://www.orientation.ch/dyn/show/1900?lang=fr&amp;id=854" TargetMode="External"/><Relationship Id="rId79" Type="http://purl.oclc.org/ooxml/officeDocument/relationships/hyperlink" Target="https://www.orientation.ch/dyn/show/1900?lang=fr&amp;id=860" TargetMode="External"/><Relationship Id="rId102" Type="http://purl.oclc.org/ooxml/officeDocument/relationships/hyperlink" Target="https://www.orientation.ch/dyn/show/1900?lang=fr&amp;id=551" TargetMode="External"/><Relationship Id="rId123" Type="http://purl.oclc.org/ooxml/officeDocument/relationships/hyperlink" Target="https://www.orientation.ch/dyn/show/1900?lang=fr&amp;id=502" TargetMode="External"/><Relationship Id="rId144" Type="http://purl.oclc.org/ooxml/officeDocument/relationships/hyperlink" Target="https://www.orientation.ch/dyn/show/1900?lang=fr&amp;id=1520" TargetMode="External"/><Relationship Id="rId90" Type="http://purl.oclc.org/ooxml/officeDocument/relationships/hyperlink" Target="https://www.orientation.ch/dyn/show/1900?lang=fr&amp;idx=30&amp;id=1625" TargetMode="External"/></Relationships>
</file>

<file path=xl/worksheets/_rels/sheet2.xml.rels><?xml version="1.0" encoding="UTF-8" standalone="yes"?>
<Relationships xmlns="http://schemas.openxmlformats.org/package/2006/relationships"><Relationship Id="rId2" Type="http://purl.oclc.org/ooxml/officeDocument/relationships/drawing" Target="../drawings/drawing2.xml"/><Relationship Id="rId1" Type="http://purl.oclc.org/ooxml/officeDocument/relationships/printerSettings" Target="../printerSettings/printerSettings2.bin"/></Relationships>
</file>

<file path=xl/worksheets/sheet1.xml><?xml version="1.0" encoding="utf-8"?>
<worksheet xmlns="http://purl.oclc.org/ooxml/spreadsheetml/main" xmlns:r="http://purl.oclc.org/ooxml/officeDocument/relationships" xmlns:xdr="http://purl.oclc.org/ooxml/drawingml/spreadsheetDrawing" xmlns:x14="http://schemas.microsoft.com/office/spreadsheetml/2009/9/main"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A8A685-686B-48E7-9F99-54620C8C2D4E}">
  <dimension ref="B1:AB265"/>
  <sheetViews>
    <sheetView showGridLines="0" tabSelected="1" zoomScaleNormal="75" workbookViewId="0">
      <selection activeCell="G4" sqref="G4:O4"/>
    </sheetView>
  </sheetViews>
  <sheetFormatPr baseColWidth="10" defaultColWidth="4.1640625" defaultRowHeight="13"/>
  <cols>
    <col min="2" max="4" width="10.6640625" customWidth="1"/>
    <col min="5" max="6" width="8.6640625" hidden="1" customWidth="1"/>
    <col min="7" max="16" width="6.33203125" customWidth="1"/>
    <col min="17" max="17" width="11.5" customWidth="1"/>
    <col min="18" max="18" width="6.6640625" customWidth="1"/>
    <col min="19" max="19" width="7.33203125" customWidth="1"/>
    <col min="20" max="20" width="6.5" customWidth="1"/>
    <col min="21" max="21" width="4.5" customWidth="1"/>
    <col min="22" max="22" width="4.1640625" style="2" customWidth="1"/>
    <col min="23" max="23" width="16.1640625" customWidth="1"/>
    <col min="24" max="24" width="17.6640625" customWidth="1"/>
    <col min="25" max="25" width="18.6640625" customWidth="1"/>
    <col min="26" max="26" width="17.5" bestFit="1" customWidth="1"/>
    <col min="27" max="27" width="11.33203125" customWidth="1"/>
    <col min="28" max="31" width="18.5" customWidth="1"/>
  </cols>
  <sheetData>
    <row r="1" spans="2:28">
      <c r="V1"/>
    </row>
    <row r="2" spans="2:28" ht="20.25" customHeight="1">
      <c r="B2" s="101" t="s">
        <v>199</v>
      </c>
      <c r="C2" s="101"/>
      <c r="D2" s="101"/>
      <c r="E2" s="101"/>
      <c r="F2" s="101"/>
      <c r="G2" s="101"/>
      <c r="H2" s="101"/>
      <c r="I2" s="101"/>
      <c r="J2" s="101"/>
      <c r="K2" s="101"/>
      <c r="L2" s="101"/>
      <c r="M2" s="101"/>
      <c r="N2" s="101"/>
      <c r="O2" s="101"/>
      <c r="P2" s="101"/>
      <c r="Q2" s="101"/>
      <c r="R2" s="101"/>
      <c r="U2" s="16"/>
      <c r="V2"/>
      <c r="W2" s="54" t="s">
        <v>163</v>
      </c>
    </row>
    <row r="3" spans="2:28" ht="9" customHeight="1">
      <c r="B3" s="1"/>
      <c r="C3" s="1"/>
      <c r="D3" s="1"/>
      <c r="E3" s="1"/>
      <c r="F3" s="1"/>
      <c r="G3" s="1"/>
      <c r="H3" s="1"/>
      <c r="I3" s="1"/>
      <c r="J3" s="1"/>
      <c r="K3" s="1"/>
      <c r="L3" s="1"/>
      <c r="M3" s="1"/>
      <c r="N3" s="1"/>
      <c r="O3" s="1"/>
      <c r="P3" s="1"/>
      <c r="Q3" s="1"/>
      <c r="R3" s="1"/>
      <c r="U3" s="16"/>
      <c r="V3"/>
    </row>
    <row r="4" spans="2:28" ht="25" customHeight="1">
      <c r="B4" s="66" t="s">
        <v>180</v>
      </c>
      <c r="C4" s="26"/>
      <c r="D4" s="11"/>
      <c r="E4" s="11"/>
      <c r="F4" s="19"/>
      <c r="G4" s="139"/>
      <c r="H4" s="140"/>
      <c r="I4" s="140"/>
      <c r="J4" s="140"/>
      <c r="K4" s="140"/>
      <c r="L4" s="140"/>
      <c r="M4" s="140"/>
      <c r="N4" s="140"/>
      <c r="O4" s="141"/>
      <c r="R4" s="1"/>
      <c r="U4" s="16"/>
      <c r="V4"/>
      <c r="W4" t="s">
        <v>70</v>
      </c>
    </row>
    <row r="5" spans="2:28" ht="25" customHeight="1">
      <c r="B5" s="66" t="s">
        <v>178</v>
      </c>
      <c r="C5" s="26"/>
      <c r="D5" s="11"/>
      <c r="E5" s="11"/>
      <c r="F5" s="20"/>
      <c r="G5" s="139"/>
      <c r="H5" s="140"/>
      <c r="I5" s="140"/>
      <c r="J5" s="140"/>
      <c r="K5" s="140"/>
      <c r="L5" s="140"/>
      <c r="M5" s="140"/>
      <c r="N5" s="140"/>
      <c r="O5" s="141"/>
      <c r="R5" s="1"/>
      <c r="U5" s="16"/>
      <c r="V5"/>
    </row>
    <row r="6" spans="2:28" ht="25" customHeight="1">
      <c r="B6" s="66" t="s">
        <v>179</v>
      </c>
      <c r="C6" s="26"/>
      <c r="D6" s="11"/>
      <c r="E6" s="11"/>
      <c r="F6" s="19"/>
      <c r="G6" s="139"/>
      <c r="H6" s="140"/>
      <c r="I6" s="140"/>
      <c r="J6" s="140"/>
      <c r="K6" s="140"/>
      <c r="L6" s="140"/>
      <c r="M6" s="140"/>
      <c r="N6" s="140"/>
      <c r="O6" s="141"/>
      <c r="R6" s="1"/>
      <c r="U6" s="16"/>
      <c r="V6"/>
    </row>
    <row r="7" spans="2:28" ht="18" customHeight="1">
      <c r="B7" s="24"/>
      <c r="C7" s="11"/>
      <c r="D7" s="11"/>
      <c r="E7" s="11"/>
      <c r="F7" s="25" t="d">
        <f ca="1">TODAY()</f>
        <v>2024-10-10</v>
      </c>
      <c r="G7" s="22"/>
      <c r="H7" s="22"/>
      <c r="I7" s="22"/>
      <c r="J7" s="22"/>
      <c r="K7" s="22"/>
      <c r="L7" s="22"/>
      <c r="M7" s="22"/>
      <c r="N7" s="22"/>
      <c r="O7" s="22"/>
      <c r="R7" s="1"/>
      <c r="U7" s="16"/>
      <c r="V7"/>
    </row>
    <row r="8" spans="2:28" ht="6.75" customHeight="1">
      <c r="B8" s="1"/>
      <c r="C8" s="1"/>
      <c r="D8" s="1"/>
      <c r="E8" s="1"/>
      <c r="F8" s="1"/>
      <c r="G8" s="1"/>
      <c r="H8" s="1"/>
      <c r="I8" s="1"/>
      <c r="J8" s="1"/>
      <c r="K8" s="1"/>
      <c r="L8" s="1"/>
      <c r="M8" s="1"/>
      <c r="N8" s="1"/>
      <c r="O8" s="1"/>
      <c r="Q8" s="11"/>
      <c r="U8" s="16"/>
      <c r="V8"/>
    </row>
    <row r="9" spans="2:28" ht="16.5" customHeight="1" thickBot="1">
      <c r="B9" s="26" t="s">
        <v>1</v>
      </c>
      <c r="I9" s="23"/>
      <c r="L9" s="26" t="s">
        <v>2</v>
      </c>
      <c r="U9" s="16"/>
      <c r="V9"/>
      <c r="W9" s="84" t="s">
        <v>165</v>
      </c>
      <c r="X9" s="84"/>
      <c r="Y9" s="84"/>
      <c r="Z9" s="84"/>
      <c r="AA9" s="8"/>
      <c r="AB9" s="8"/>
    </row>
    <row r="10" spans="2:28" s="28" customFormat="1" ht="16" customHeight="1" thickBot="1">
      <c r="B10" s="79" t="s">
        <v>48</v>
      </c>
      <c r="C10" s="80"/>
      <c r="D10" s="80"/>
      <c r="E10" s="80"/>
      <c r="F10" s="80"/>
      <c r="G10" s="80"/>
      <c r="H10" s="88"/>
      <c r="I10" s="67"/>
      <c r="J10" s="68">
        <f t="array" aca="1" ref="J10" ca="1">IF(ROWS($9:9)&lt;=COUNTA(Tous)-COUNTA(AChoisis),
INDEX(Tous,SMALL(IF((COUNTIF(AChoisis,Tous)=0),ROW(INDIRECT("1:"&amp;ROWS(Tous)))),ROWS($9:9))),"")</f>
        <v>1</v>
      </c>
      <c r="L10" s="79" t="s">
        <v>73</v>
      </c>
      <c r="M10" s="80"/>
      <c r="N10" s="80"/>
      <c r="O10" s="80"/>
      <c r="P10" s="80"/>
      <c r="Q10" s="80"/>
      <c r="R10" s="69"/>
      <c r="S10" s="68">
        <f t="array" aca="1" ref="S10" ca="1">IF(ROWS($9:9)&lt;=COUNTA(Tous)-COUNTA(BChoisis),
INDEX(Tous,SMALL(IF((COUNTIF(BChoisis,Tous)=0),ROW(INDIRECT("1:"&amp;ROWS(Tous)))),ROWS($9:9))),"")</f>
        <v>1</v>
      </c>
      <c r="U10" s="70">
        <v>1</v>
      </c>
      <c r="W10" s="84"/>
      <c r="X10" s="84"/>
      <c r="Y10" s="84"/>
      <c r="Z10" s="84"/>
      <c r="AA10" s="71"/>
      <c r="AB10" s="71"/>
    </row>
    <row r="11" spans="2:28" s="28" customFormat="1" ht="16" customHeight="1" thickBot="1">
      <c r="B11" s="79" t="s">
        <v>43</v>
      </c>
      <c r="C11" s="80"/>
      <c r="D11" s="80"/>
      <c r="E11" s="80"/>
      <c r="F11" s="80"/>
      <c r="G11" s="80"/>
      <c r="H11" s="88"/>
      <c r="I11" s="69"/>
      <c r="J11" s="68">
        <f t="array" aca="1" ref="J11" ca="1">IF(ROWS($9:10)&lt;=COUNTA(Tous)-COUNTA(AChoisis),
INDEX(Tous,SMALL(IF((COUNTIF(AChoisis,Tous)=0),ROW(INDIRECT("1:"&amp;ROWS(Tous)))),ROWS($9:10))),"")</f>
        <v>2</v>
      </c>
      <c r="L11" s="79" t="s">
        <v>14</v>
      </c>
      <c r="M11" s="80"/>
      <c r="N11" s="80"/>
      <c r="O11" s="80"/>
      <c r="P11" s="80"/>
      <c r="Q11" s="80"/>
      <c r="R11" s="69"/>
      <c r="S11" s="68">
        <f t="array" aca="1" ref="S11" ca="1">IF(ROWS($9:10)&lt;=COUNTA(Tous)-COUNTA(BChoisis),
INDEX(Tous,SMALL(IF((COUNTIF(BChoisis,Tous)=0),ROW(INDIRECT("1:"&amp;ROWS(Tous)))),ROWS($9:10))),"")</f>
        <v>2</v>
      </c>
      <c r="U11" s="70">
        <v>2</v>
      </c>
      <c r="W11" s="84"/>
      <c r="X11" s="84"/>
      <c r="Y11" s="84"/>
      <c r="Z11" s="84"/>
      <c r="AA11" s="58"/>
      <c r="AB11" s="58"/>
    </row>
    <row r="12" spans="2:28" s="28" customFormat="1" ht="16" customHeight="1" thickBot="1">
      <c r="B12" s="79" t="s">
        <v>19</v>
      </c>
      <c r="C12" s="80"/>
      <c r="D12" s="80"/>
      <c r="E12" s="80"/>
      <c r="F12" s="80"/>
      <c r="G12" s="80"/>
      <c r="H12" s="88"/>
      <c r="I12" s="69"/>
      <c r="J12" s="68">
        <f t="array" aca="1" ref="J12" ca="1">IF(ROWS($9:11)&lt;=COUNTA(Tous)-COUNTA(AChoisis),
INDEX(Tous,SMALL(IF((COUNTIF(AChoisis,Tous)=0),ROW(INDIRECT("1:"&amp;ROWS(Tous)))),ROWS($9:11))),"")</f>
        <v>3</v>
      </c>
      <c r="L12" s="79" t="s">
        <v>74</v>
      </c>
      <c r="M12" s="80"/>
      <c r="N12" s="80"/>
      <c r="O12" s="80"/>
      <c r="P12" s="80"/>
      <c r="Q12" s="80"/>
      <c r="R12" s="69"/>
      <c r="S12" s="68">
        <f t="array" aca="1" ref="S12" ca="1">IF(ROWS($9:11)&lt;=COUNTA(Tous)-COUNTA(BChoisis),
INDEX(Tous,SMALL(IF((COUNTIF(BChoisis,Tous)=0),ROW(INDIRECT("1:"&amp;ROWS(Tous)))),ROWS($9:11))),"")</f>
        <v>3</v>
      </c>
      <c r="U12" s="70">
        <v>3</v>
      </c>
      <c r="W12" s="84"/>
      <c r="X12" s="84"/>
      <c r="Y12" s="84"/>
      <c r="Z12" s="84"/>
      <c r="AA12" s="58"/>
      <c r="AB12" s="58"/>
    </row>
    <row r="13" spans="2:28" s="28" customFormat="1" ht="16" customHeight="1" thickBot="1">
      <c r="B13" s="79" t="s">
        <v>65</v>
      </c>
      <c r="C13" s="80"/>
      <c r="D13" s="80"/>
      <c r="E13" s="80"/>
      <c r="F13" s="80"/>
      <c r="G13" s="80"/>
      <c r="H13" s="88"/>
      <c r="I13" s="69"/>
      <c r="J13" s="68">
        <f t="array" aca="1" ref="J13" ca="1">IF(ROWS($9:12)&lt;=COUNTA(Tous)-COUNTA(AChoisis),
INDEX(Tous,SMALL(IF((COUNTIF(AChoisis,Tous)=0),ROW(INDIRECT("1:"&amp;ROWS(Tous)))),ROWS($9:12))),"")</f>
        <v>4</v>
      </c>
      <c r="L13" s="79" t="s">
        <v>18</v>
      </c>
      <c r="M13" s="80"/>
      <c r="N13" s="80"/>
      <c r="O13" s="80"/>
      <c r="P13" s="80"/>
      <c r="Q13" s="80"/>
      <c r="R13" s="69"/>
      <c r="S13" s="68">
        <f t="array" aca="1" ref="S13" ca="1">IF(ROWS($9:12)&lt;=COUNTA(Tous)-COUNTA(BChoisis),
INDEX(Tous,SMALL(IF((COUNTIF(BChoisis,Tous)=0),ROW(INDIRECT("1:"&amp;ROWS(Tous)))),ROWS($9:12))),"")</f>
        <v>4</v>
      </c>
      <c r="U13" s="70">
        <v>4</v>
      </c>
      <c r="W13" s="84"/>
      <c r="X13" s="84"/>
      <c r="Y13" s="84"/>
      <c r="Z13" s="84"/>
      <c r="AA13" s="58"/>
      <c r="AB13" s="58"/>
    </row>
    <row r="14" spans="2:28" s="28" customFormat="1" ht="16" customHeight="1" thickBot="1">
      <c r="B14" s="79" t="s">
        <v>72</v>
      </c>
      <c r="C14" s="80"/>
      <c r="D14" s="80"/>
      <c r="E14" s="80"/>
      <c r="F14" s="80"/>
      <c r="G14" s="80"/>
      <c r="H14" s="88"/>
      <c r="I14" s="69"/>
      <c r="J14" s="68">
        <f t="array" aca="1" ref="J14" ca="1">IF(ROWS($9:13)&lt;=COUNTA(Tous)-COUNTA(AChoisis),
INDEX(Tous,SMALL(IF((COUNTIF(AChoisis,Tous)=0),ROW(INDIRECT("1:"&amp;ROWS(Tous)))),ROWS($9:13))),"")</f>
        <v>5</v>
      </c>
      <c r="L14" s="79" t="s">
        <v>82</v>
      </c>
      <c r="M14" s="80"/>
      <c r="N14" s="80"/>
      <c r="O14" s="80"/>
      <c r="P14" s="80"/>
      <c r="Q14" s="80"/>
      <c r="R14" s="69"/>
      <c r="S14" s="68">
        <f t="array" aca="1" ref="S14" ca="1">IF(ROWS($9:13)&lt;=COUNTA(Tous)-COUNTA(BChoisis),
INDEX(Tous,SMALL(IF((COUNTIF(BChoisis,Tous)=0),ROW(INDIRECT("1:"&amp;ROWS(Tous)))),ROWS($9:13))),"")</f>
        <v>5</v>
      </c>
      <c r="U14" s="70">
        <v>5</v>
      </c>
      <c r="W14" s="84"/>
      <c r="X14" s="84"/>
      <c r="Y14" s="84"/>
      <c r="Z14" s="84"/>
      <c r="AA14" s="58"/>
      <c r="AB14" s="58"/>
    </row>
    <row r="15" spans="2:28" s="28" customFormat="1" ht="16" customHeight="1" thickBot="1">
      <c r="B15" s="79" t="s">
        <v>79</v>
      </c>
      <c r="C15" s="80"/>
      <c r="D15" s="80"/>
      <c r="E15" s="80"/>
      <c r="F15" s="80"/>
      <c r="G15" s="80"/>
      <c r="H15" s="88"/>
      <c r="I15" s="69"/>
      <c r="J15" s="68">
        <f t="array" aca="1" ref="J15" ca="1">IF(ROWS($9:14)&lt;=COUNTA(Tous)-COUNTA(AChoisis),
INDEX(Tous,SMALL(IF((COUNTIF(AChoisis,Tous)=0),ROW(INDIRECT("1:"&amp;ROWS(Tous)))),ROWS($9:14))),"")</f>
        <v>6</v>
      </c>
      <c r="L15" s="79" t="s">
        <v>173</v>
      </c>
      <c r="M15" s="80"/>
      <c r="N15" s="80"/>
      <c r="O15" s="80"/>
      <c r="P15" s="80"/>
      <c r="Q15" s="80"/>
      <c r="R15" s="69"/>
      <c r="S15" s="68">
        <f t="array" aca="1" ref="S15" ca="1">IF(ROWS($9:14)&lt;=COUNTA(Tous)-COUNTA(BChoisis),
INDEX(Tous,SMALL(IF((COUNTIF(BChoisis,Tous)=0),ROW(INDIRECT("1:"&amp;ROWS(Tous)))),ROWS($9:14))),"")</f>
        <v>6</v>
      </c>
      <c r="U15" s="70">
        <v>6</v>
      </c>
      <c r="W15" s="84"/>
      <c r="X15" s="84"/>
      <c r="Y15" s="84"/>
      <c r="Z15" s="84"/>
    </row>
    <row r="16" spans="2:28" s="28" customFormat="1" ht="16" customHeight="1" thickBot="1">
      <c r="B16" s="79" t="s">
        <v>39</v>
      </c>
      <c r="C16" s="80"/>
      <c r="D16" s="80"/>
      <c r="E16" s="80"/>
      <c r="F16" s="80"/>
      <c r="G16" s="80"/>
      <c r="H16" s="88"/>
      <c r="I16" s="69"/>
      <c r="J16" s="68">
        <f t="array" aca="1" ref="J16" ca="1">IF(ROWS($9:15)&lt;=COUNTA(Tous)-COUNTA(AChoisis),
INDEX(Tous,SMALL(IF((COUNTIF(AChoisis,Tous)=0),ROW(INDIRECT("1:"&amp;ROWS(Tous)))),ROWS($9:15))),"")</f>
        <v>7</v>
      </c>
      <c r="L16" s="79" t="s">
        <v>64</v>
      </c>
      <c r="M16" s="80"/>
      <c r="N16" s="80"/>
      <c r="O16" s="80"/>
      <c r="P16" s="80"/>
      <c r="Q16" s="80"/>
      <c r="R16" s="69"/>
      <c r="S16" s="68">
        <f t="array" aca="1" ref="S16" ca="1">IF(ROWS($9:15)&lt;=COUNTA(Tous)-COUNTA(BChoisis),
INDEX(Tous,SMALL(IF((COUNTIF(BChoisis,Tous)=0),ROW(INDIRECT("1:"&amp;ROWS(Tous)))),ROWS($9:15))),"")</f>
        <v>7</v>
      </c>
      <c r="U16" s="70">
        <v>7</v>
      </c>
      <c r="W16" s="85"/>
      <c r="X16" s="85"/>
      <c r="Y16" s="85"/>
      <c r="Z16" s="85"/>
    </row>
    <row r="17" spans="2:28" s="28" customFormat="1" ht="16" customHeight="1" thickBot="1">
      <c r="B17" s="79" t="s">
        <v>80</v>
      </c>
      <c r="C17" s="80"/>
      <c r="D17" s="80"/>
      <c r="E17" s="80"/>
      <c r="F17" s="80"/>
      <c r="G17" s="80"/>
      <c r="H17" s="88"/>
      <c r="I17" s="69"/>
      <c r="J17" s="68">
        <f t="array" aca="1" ref="J17" ca="1">IF(ROWS($9:16)&lt;=COUNTA(Tous)-COUNTA(AChoisis),
INDEX(Tous,SMALL(IF((COUNTIF(AChoisis,Tous)=0),ROW(INDIRECT("1:"&amp;ROWS(Tous)))),ROWS($9:16))),"")</f>
        <v>8</v>
      </c>
      <c r="L17" s="79" t="s">
        <v>44</v>
      </c>
      <c r="M17" s="80"/>
      <c r="N17" s="80"/>
      <c r="O17" s="80"/>
      <c r="P17" s="80"/>
      <c r="Q17" s="80"/>
      <c r="R17" s="69"/>
      <c r="S17" s="68">
        <f t="array" aca="1" ref="S17" ca="1">IF(ROWS($9:16)&lt;=COUNTA(Tous)-COUNTA(BChoisis),
INDEX(Tous,SMALL(IF((COUNTIF(BChoisis,Tous)=0),ROW(INDIRECT("1:"&amp;ROWS(Tous)))),ROWS($9:16))),"")</f>
        <v>8</v>
      </c>
      <c r="U17" s="70">
        <v>8</v>
      </c>
      <c r="W17" s="85"/>
      <c r="X17" s="85"/>
      <c r="Y17" s="85"/>
      <c r="Z17" s="85"/>
    </row>
    <row r="18" spans="2:28" s="28" customFormat="1" ht="16" customHeight="1" thickBot="1">
      <c r="B18" s="79" t="s">
        <v>169</v>
      </c>
      <c r="C18" s="80"/>
      <c r="D18" s="80"/>
      <c r="E18" s="80"/>
      <c r="F18" s="80"/>
      <c r="G18" s="80"/>
      <c r="H18" s="88"/>
      <c r="I18" s="69"/>
      <c r="J18" s="68">
        <f t="array" aca="1" ref="J18" ca="1">IF(ROWS($9:17)&lt;=COUNTA(Tous)-COUNTA(AChoisis),
INDEX(Tous,SMALL(IF((COUNTIF(AChoisis,Tous)=0),ROW(INDIRECT("1:"&amp;ROWS(Tous)))),ROWS($9:17))),"")</f>
        <v>9</v>
      </c>
      <c r="L18" s="79" t="s">
        <v>40</v>
      </c>
      <c r="M18" s="80"/>
      <c r="N18" s="80"/>
      <c r="O18" s="80"/>
      <c r="P18" s="80"/>
      <c r="Q18" s="80"/>
      <c r="R18" s="69"/>
      <c r="S18" s="68">
        <f t="array" aca="1" ref="S18" ca="1">IF(ROWS($9:17)&lt;=COUNTA(Tous)-COUNTA(BChoisis),
INDEX(Tous,SMALL(IF((COUNTIF(BChoisis,Tous)=0),ROW(INDIRECT("1:"&amp;ROWS(Tous)))),ROWS($9:17))),"")</f>
        <v>9</v>
      </c>
      <c r="U18" s="70">
        <v>9</v>
      </c>
      <c r="W18" s="85"/>
      <c r="X18" s="85"/>
      <c r="Y18" s="85"/>
      <c r="Z18" s="85"/>
    </row>
    <row r="19" spans="2:28" s="28" customFormat="1" ht="16" customHeight="1" thickBot="1">
      <c r="B19" s="79" t="s">
        <v>53</v>
      </c>
      <c r="C19" s="80"/>
      <c r="D19" s="80"/>
      <c r="E19" s="80"/>
      <c r="F19" s="80"/>
      <c r="G19" s="80"/>
      <c r="H19" s="88"/>
      <c r="I19" s="69"/>
      <c r="J19" s="68">
        <f t="array" aca="1" ref="J19" ca="1">IF(ROWS($9:18)&lt;=COUNTA(Tous)-COUNTA(AChoisis),
INDEX(Tous,SMALL(IF((COUNTIF(AChoisis,Tous)=0),ROW(INDIRECT("1:"&amp;ROWS(Tous)))),ROWS($9:18))),"")</f>
        <v>10</v>
      </c>
      <c r="L19" s="79" t="s">
        <v>83</v>
      </c>
      <c r="M19" s="80"/>
      <c r="N19" s="80"/>
      <c r="O19" s="80"/>
      <c r="P19" s="80"/>
      <c r="Q19" s="80"/>
      <c r="R19" s="69"/>
      <c r="S19" s="68">
        <f t="array" aca="1" ref="S19" ca="1">IF(ROWS($9:18)&lt;=COUNTA(Tous)-COUNTA(BChoisis),
INDEX(Tous,SMALL(IF((COUNTIF(BChoisis,Tous)=0),ROW(INDIRECT("1:"&amp;ROWS(Tous)))),ROWS($9:18))),"")</f>
        <v>10</v>
      </c>
      <c r="U19" s="70">
        <v>10</v>
      </c>
      <c r="W19" s="85"/>
      <c r="X19" s="85"/>
      <c r="Y19" s="85"/>
      <c r="Z19" s="85"/>
    </row>
    <row r="20" spans="2:28" s="28" customFormat="1" ht="16" customHeight="1" thickBot="1">
      <c r="B20" s="79" t="s">
        <v>69</v>
      </c>
      <c r="C20" s="80"/>
      <c r="D20" s="80"/>
      <c r="E20" s="80"/>
      <c r="F20" s="80"/>
      <c r="G20" s="80"/>
      <c r="H20" s="88"/>
      <c r="I20" s="69"/>
      <c r="J20" s="68">
        <f t="array" aca="1" ref="J20" ca="1">IF(ROWS($9:19)&lt;=COUNTA(Tous)-COUNTA(AChoisis),
INDEX(Tous,SMALL(IF((COUNTIF(AChoisis,Tous)=0),ROW(INDIRECT("1:"&amp;ROWS(Tous)))),ROWS($9:19))),"")</f>
        <v>11</v>
      </c>
      <c r="L20" s="79" t="s">
        <v>75</v>
      </c>
      <c r="M20" s="80"/>
      <c r="N20" s="80"/>
      <c r="O20" s="80"/>
      <c r="P20" s="80"/>
      <c r="Q20" s="80"/>
      <c r="R20" s="69"/>
      <c r="S20" s="68">
        <f t="array" aca="1" ref="S20" ca="1">IF(ROWS($9:19)&lt;=COUNTA(Tous)-COUNTA(BChoisis),
INDEX(Tous,SMALL(IF((COUNTIF(BChoisis,Tous)=0),ROW(INDIRECT("1:"&amp;ROWS(Tous)))),ROWS($9:19))),"")</f>
        <v>11</v>
      </c>
      <c r="U20" s="70">
        <v>11</v>
      </c>
      <c r="W20" s="55"/>
      <c r="X20" s="55"/>
      <c r="Y20" s="55"/>
      <c r="Z20" s="55"/>
    </row>
    <row r="21" spans="2:28" s="28" customFormat="1" ht="16" customHeight="1" thickBot="1">
      <c r="B21" s="79" t="s">
        <v>81</v>
      </c>
      <c r="C21" s="80"/>
      <c r="D21" s="80"/>
      <c r="E21" s="80"/>
      <c r="F21" s="80"/>
      <c r="G21" s="80"/>
      <c r="H21" s="88"/>
      <c r="I21" s="69"/>
      <c r="J21" s="68">
        <f t="array" aca="1" ref="J21" ca="1">IF(ROWS($9:20)&lt;=COUNTA(Tous)-COUNTA(AChoisis),
INDEX(Tous,SMALL(IF((COUNTIF(AChoisis,Tous)=0),ROW(INDIRECT("1:"&amp;ROWS(Tous)))),ROWS($9:20))),"")</f>
        <v>12</v>
      </c>
      <c r="L21" s="79" t="s">
        <v>54</v>
      </c>
      <c r="M21" s="80"/>
      <c r="N21" s="80"/>
      <c r="O21" s="80"/>
      <c r="P21" s="80"/>
      <c r="Q21" s="80"/>
      <c r="R21" s="69"/>
      <c r="S21" s="68">
        <f t="array" aca="1" ref="S21" ca="1">IF(ROWS($9:20)&lt;=COUNTA(Tous)-COUNTA(BChoisis),
INDEX(Tous,SMALL(IF((COUNTIF(BChoisis,Tous)=0),ROW(INDIRECT("1:"&amp;ROWS(Tous)))),ROWS($9:20))),"")</f>
        <v>12</v>
      </c>
      <c r="U21" s="70">
        <v>12</v>
      </c>
      <c r="W21" s="55"/>
      <c r="X21" s="55"/>
      <c r="Y21" s="55"/>
      <c r="Z21" s="55"/>
    </row>
    <row r="22" spans="2:28" s="28" customFormat="1" ht="16" customHeight="1" thickBot="1">
      <c r="B22" s="79" t="s">
        <v>60</v>
      </c>
      <c r="C22" s="80"/>
      <c r="D22" s="80"/>
      <c r="E22" s="80"/>
      <c r="F22" s="80"/>
      <c r="G22" s="80"/>
      <c r="H22" s="88"/>
      <c r="I22" s="69"/>
      <c r="J22" s="68">
        <f t="array" aca="1" ref="J22" ca="1">IF(ROWS($9:21)&lt;=COUNTA(Tous)-COUNTA(AChoisis),
INDEX(Tous,SMALL(IF((COUNTIF(AChoisis,Tous)=0),ROW(INDIRECT("1:"&amp;ROWS(Tous)))),ROWS($9:21))),"")</f>
        <v>13</v>
      </c>
      <c r="L22" s="79" t="s">
        <v>196</v>
      </c>
      <c r="M22" s="80"/>
      <c r="N22" s="80"/>
      <c r="O22" s="80"/>
      <c r="P22" s="80"/>
      <c r="Q22" s="80"/>
      <c r="R22" s="69"/>
      <c r="S22" s="68">
        <f t="array" aca="1" ref="S22" ca="1">IF(ROWS($9:21)&lt;=COUNTA(Tous)-COUNTA(BChoisis),
INDEX(Tous,SMALL(IF((COUNTIF(BChoisis,Tous)=0),ROW(INDIRECT("1:"&amp;ROWS(Tous)))),ROWS($9:21))),"")</f>
        <v>13</v>
      </c>
      <c r="U22" s="70">
        <v>13</v>
      </c>
      <c r="W22" s="56"/>
      <c r="X22" s="56"/>
      <c r="Y22" s="56"/>
      <c r="Z22" s="56"/>
    </row>
    <row r="23" spans="2:28" s="28" customFormat="1" ht="16" customHeight="1" thickBot="1">
      <c r="B23" s="79" t="s">
        <v>187</v>
      </c>
      <c r="C23" s="80"/>
      <c r="D23" s="80"/>
      <c r="E23" s="80"/>
      <c r="F23" s="80"/>
      <c r="G23" s="80"/>
      <c r="H23" s="88"/>
      <c r="I23" s="69"/>
      <c r="J23" s="68">
        <f t="array" aca="1" ref="J23" ca="1">IF(ROWS($9:22)&lt;=COUNTA(Tous)-COUNTA(AChoisis),
INDEX(Tous,SMALL(IF((COUNTIF(AChoisis,Tous)=0),ROW(INDIRECT("1:"&amp;ROWS(Tous)))),ROWS($9:22))),"")</f>
        <v>14</v>
      </c>
      <c r="L23" s="79" t="s">
        <v>25</v>
      </c>
      <c r="M23" s="80"/>
      <c r="N23" s="80"/>
      <c r="O23" s="80"/>
      <c r="P23" s="80"/>
      <c r="Q23" s="80"/>
      <c r="R23" s="69"/>
      <c r="S23" s="68">
        <f t="array" aca="1" ref="S23" ca="1">IF(ROWS($9:22)&lt;=COUNTA(Tous)-COUNTA(BChoisis),
INDEX(Tous,SMALL(IF((COUNTIF(BChoisis,Tous)=0),ROW(INDIRECT("1:"&amp;ROWS(Tous)))),ROWS($9:22))),"")</f>
        <v>14</v>
      </c>
      <c r="U23" s="70">
        <v>14</v>
      </c>
      <c r="W23" s="56"/>
      <c r="X23" s="56"/>
      <c r="Y23" s="56"/>
      <c r="Z23" s="56"/>
      <c r="AA23" s="58"/>
      <c r="AB23" s="58"/>
    </row>
    <row r="24" spans="2:28" s="28" customFormat="1" ht="16" customHeight="1" thickBot="1">
      <c r="B24" s="79" t="s">
        <v>3</v>
      </c>
      <c r="C24" s="80"/>
      <c r="D24" s="80"/>
      <c r="E24" s="80"/>
      <c r="F24" s="80"/>
      <c r="G24" s="80"/>
      <c r="H24" s="88"/>
      <c r="I24" s="69"/>
      <c r="J24" s="68">
        <f t="array" aca="1" ref="J24" ca="1">IF(ROWS($9:23)&lt;=COUNTA(Tous)-COUNTA(AChoisis),
INDEX(Tous,SMALL(IF((COUNTIF(AChoisis,Tous)=0),ROW(INDIRECT("1:"&amp;ROWS(Tous)))),ROWS($9:23))),"")</f>
        <v>15</v>
      </c>
      <c r="L24" s="79" t="s">
        <v>84</v>
      </c>
      <c r="M24" s="80"/>
      <c r="N24" s="80"/>
      <c r="O24" s="80"/>
      <c r="P24" s="80"/>
      <c r="Q24" s="80"/>
      <c r="R24" s="69"/>
      <c r="S24" s="68">
        <f t="array" aca="1" ref="S24" ca="1">IF(ROWS($9:23)&lt;=COUNTA(Tous)-COUNTA(BChoisis),
INDEX(Tous,SMALL(IF((COUNTIF(BChoisis,Tous)=0),ROW(INDIRECT("1:"&amp;ROWS(Tous)))),ROWS($9:23))),"")</f>
        <v>15</v>
      </c>
      <c r="U24" s="70">
        <v>15</v>
      </c>
      <c r="W24" s="5"/>
      <c r="X24" s="57"/>
      <c r="Y24" s="57"/>
      <c r="Z24" s="57"/>
      <c r="AA24" s="58"/>
      <c r="AB24" s="58"/>
    </row>
    <row r="25" spans="2:28" ht="9" customHeight="1">
      <c r="B25" s="6"/>
      <c r="C25" s="6"/>
      <c r="D25" s="6"/>
      <c r="E25" s="6"/>
      <c r="F25" s="6"/>
      <c r="G25" s="6"/>
      <c r="H25" s="6"/>
      <c r="J25" s="27"/>
      <c r="L25" s="6"/>
      <c r="M25" s="6"/>
      <c r="N25" s="6"/>
      <c r="O25" s="6"/>
      <c r="P25" s="6"/>
      <c r="Q25" s="6"/>
      <c r="S25" s="27"/>
      <c r="U25" s="16"/>
      <c r="V25"/>
      <c r="W25" s="57"/>
      <c r="X25" s="57"/>
      <c r="Y25" s="57"/>
      <c r="Z25" s="57"/>
      <c r="AA25" s="3"/>
      <c r="AB25" s="3"/>
    </row>
    <row r="26" spans="2:28" ht="17" thickBot="1">
      <c r="B26" s="26" t="s">
        <v>5</v>
      </c>
      <c r="J26" s="27"/>
      <c r="L26" s="26" t="s">
        <v>6</v>
      </c>
      <c r="S26" s="27"/>
      <c r="U26" s="16"/>
      <c r="V26"/>
      <c r="W26" s="58"/>
      <c r="X26" s="58"/>
      <c r="Y26" s="58"/>
      <c r="Z26" s="58"/>
    </row>
    <row r="27" spans="2:28" s="28" customFormat="1" ht="16" customHeight="1" thickBot="1">
      <c r="B27" s="118" t="s">
        <v>35</v>
      </c>
      <c r="C27" s="119"/>
      <c r="D27" s="119"/>
      <c r="E27" s="119"/>
      <c r="F27" s="119"/>
      <c r="G27" s="119"/>
      <c r="H27" s="120"/>
      <c r="I27" s="69"/>
      <c r="J27" s="68">
        <f t="array" aca="1" ref="J27" ca="1">IF(ROWS($26:26)&lt;=COUNTA(Tous)-COUNTA(CChoisis),
INDEX(Tous,SMALL(IF((COUNTIF(CChoisis,Tous)=0),ROW(INDIRECT("1:"&amp;ROWS(Tous)))),ROWS($26:26))),"")</f>
        <v>1</v>
      </c>
      <c r="L27" s="79" t="s">
        <v>89</v>
      </c>
      <c r="M27" s="80"/>
      <c r="N27" s="80"/>
      <c r="O27" s="80"/>
      <c r="P27" s="80"/>
      <c r="Q27" s="80"/>
      <c r="R27" s="69"/>
      <c r="S27" s="68">
        <f t="array" aca="1" ref="S27" ca="1">IF(ROWS($26:26)&lt;=COUNTA(Tous)-COUNTA(DChoisis),
INDEX(Tous,SMALL(IF((COUNTIF(DChoisis,Tous)=0),ROW(INDIRECT("1:"&amp;ROWS(Tous)))),ROWS($26:26))),"")</f>
        <v>1</v>
      </c>
      <c r="U27" s="72"/>
      <c r="W27" s="58"/>
      <c r="X27" s="58"/>
      <c r="Y27" s="58"/>
      <c r="Z27" s="58"/>
    </row>
    <row r="28" spans="2:28" s="28" customFormat="1" ht="16" customHeight="1" thickBot="1">
      <c r="B28" s="98" t="s">
        <v>76</v>
      </c>
      <c r="C28" s="99"/>
      <c r="D28" s="99"/>
      <c r="E28" s="99"/>
      <c r="F28" s="99"/>
      <c r="G28" s="99"/>
      <c r="H28" s="100"/>
      <c r="I28" s="69"/>
      <c r="J28" s="68">
        <f t="array" aca="1" ref="J28" ca="1">IF(ROWS($26:27)&lt;=COUNTA(Tous)-COUNTA(CChoisis),
INDEX(Tous,SMALL(IF((COUNTIF(CChoisis,Tous)=0),ROW(INDIRECT("1:"&amp;ROWS(Tous)))),ROWS($26:27))),"")</f>
        <v>2</v>
      </c>
      <c r="L28" s="79" t="s">
        <v>90</v>
      </c>
      <c r="M28" s="80"/>
      <c r="N28" s="80"/>
      <c r="O28" s="80"/>
      <c r="P28" s="80"/>
      <c r="Q28" s="80"/>
      <c r="R28" s="69"/>
      <c r="S28" s="68">
        <f t="array" aca="1" ref="S28" ca="1">IF(ROWS($26:27)&lt;=COUNTA(Tous)-COUNTA(DChoisis),
INDEX(Tous,SMALL(IF((COUNTIF(DChoisis,Tous)=0),ROW(INDIRECT("1:"&amp;ROWS(Tous)))),ROWS($26:27))),"")</f>
        <v>2</v>
      </c>
      <c r="U28" s="72"/>
      <c r="W28" s="5"/>
      <c r="X28" s="5"/>
      <c r="Y28" s="5"/>
      <c r="Z28" s="5"/>
    </row>
    <row r="29" spans="2:28" s="28" customFormat="1" ht="16" customHeight="1" thickBot="1">
      <c r="B29" s="115" t="s">
        <v>56</v>
      </c>
      <c r="C29" s="116"/>
      <c r="D29" s="116"/>
      <c r="E29" s="116"/>
      <c r="F29" s="116"/>
      <c r="G29" s="116"/>
      <c r="H29" s="117"/>
      <c r="I29" s="69"/>
      <c r="J29" s="68">
        <f t="array" aca="1" ref="J29" ca="1">IF(ROWS($26:28)&lt;=COUNTA(Tous)-COUNTA(CChoisis),
INDEX(Tous,SMALL(IF((COUNTIF(CChoisis,Tous)=0),ROW(INDIRECT("1:"&amp;ROWS(Tous)))),ROWS($26:28))),"")</f>
        <v>3</v>
      </c>
      <c r="L29" s="79" t="s">
        <v>34</v>
      </c>
      <c r="M29" s="80"/>
      <c r="N29" s="80"/>
      <c r="O29" s="80"/>
      <c r="P29" s="80"/>
      <c r="Q29" s="80"/>
      <c r="R29" s="69"/>
      <c r="S29" s="68">
        <f t="array" aca="1" ref="S29" ca="1">IF(ROWS($26:28)&lt;=COUNTA(Tous)-COUNTA(DChoisis),
INDEX(Tous,SMALL(IF((COUNTIF(DChoisis,Tous)=0),ROW(INDIRECT("1:"&amp;ROWS(Tous)))),ROWS($26:28))),"")</f>
        <v>3</v>
      </c>
      <c r="U29" s="72"/>
      <c r="W29" s="5"/>
      <c r="X29" s="5"/>
      <c r="Y29" s="5"/>
      <c r="Z29" s="5"/>
    </row>
    <row r="30" spans="2:28" s="28" customFormat="1" ht="16" customHeight="1" thickBot="1">
      <c r="B30" s="98" t="s">
        <v>85</v>
      </c>
      <c r="C30" s="99"/>
      <c r="D30" s="99"/>
      <c r="E30" s="99"/>
      <c r="F30" s="99"/>
      <c r="G30" s="99"/>
      <c r="H30" s="100"/>
      <c r="I30" s="69"/>
      <c r="J30" s="68">
        <f t="array" aca="1" ref="J30" ca="1">IF(ROWS($26:29)&lt;=COUNTA(Tous)-COUNTA(CChoisis),
INDEX(Tous,SMALL(IF((COUNTIF(CChoisis,Tous)=0),ROW(INDIRECT("1:"&amp;ROWS(Tous)))),ROWS($26:29))),"")</f>
        <v>4</v>
      </c>
      <c r="L30" s="79" t="s">
        <v>192</v>
      </c>
      <c r="M30" s="80"/>
      <c r="N30" s="80"/>
      <c r="O30" s="80"/>
      <c r="P30" s="80"/>
      <c r="Q30" s="80"/>
      <c r="R30" s="69"/>
      <c r="S30" s="68">
        <f t="array" aca="1" ref="S30" ca="1">IF(ROWS($26:29)&lt;=COUNTA(Tous)-COUNTA(DChoisis),
INDEX(Tous,SMALL(IF((COUNTIF(DChoisis,Tous)=0),ROW(INDIRECT("1:"&amp;ROWS(Tous)))),ROWS($26:29))),"")</f>
        <v>4</v>
      </c>
      <c r="U30" s="72"/>
      <c r="W30" s="5"/>
      <c r="X30" s="5"/>
      <c r="Y30" s="5"/>
      <c r="Z30" s="5"/>
    </row>
    <row r="31" spans="2:28" s="28" customFormat="1" ht="16" customHeight="1" thickBot="1">
      <c r="B31" s="98" t="s">
        <v>9</v>
      </c>
      <c r="C31" s="99"/>
      <c r="D31" s="99"/>
      <c r="E31" s="99"/>
      <c r="F31" s="99"/>
      <c r="G31" s="99"/>
      <c r="H31" s="100"/>
      <c r="I31" s="69"/>
      <c r="J31" s="68">
        <f t="array" aca="1" ref="J31" ca="1">IF(ROWS($26:30)&lt;=COUNTA(Tous)-COUNTA(CChoisis),
INDEX(Tous,SMALL(IF((COUNTIF(CChoisis,Tous)=0),ROW(INDIRECT("1:"&amp;ROWS(Tous)))),ROWS($26:30))),"")</f>
        <v>5</v>
      </c>
      <c r="L31" s="79" t="s">
        <v>91</v>
      </c>
      <c r="M31" s="80"/>
      <c r="N31" s="80"/>
      <c r="O31" s="80"/>
      <c r="P31" s="80"/>
      <c r="Q31" s="80"/>
      <c r="R31" s="69"/>
      <c r="S31" s="68">
        <f t="array" aca="1" ref="S31" ca="1">IF(ROWS($26:30)&lt;=COUNTA(Tous)-COUNTA(DChoisis),
INDEX(Tous,SMALL(IF((COUNTIF(DChoisis,Tous)=0),ROW(INDIRECT("1:"&amp;ROWS(Tous)))),ROWS($26:30))),"")</f>
        <v>5</v>
      </c>
      <c r="U31" s="72"/>
      <c r="W31" s="5"/>
      <c r="X31" s="5"/>
      <c r="Y31" s="5"/>
      <c r="Z31" s="5"/>
    </row>
    <row r="32" spans="2:28" s="28" customFormat="1" ht="16" customHeight="1" thickBot="1">
      <c r="B32" s="115" t="s">
        <v>32</v>
      </c>
      <c r="C32" s="116"/>
      <c r="D32" s="116"/>
      <c r="E32" s="116"/>
      <c r="F32" s="116"/>
      <c r="G32" s="116"/>
      <c r="H32" s="117"/>
      <c r="I32" s="69"/>
      <c r="J32" s="68">
        <f t="array" aca="1" ref="J32" ca="1">IF(ROWS($26:31)&lt;=COUNTA(Tous)-COUNTA(CChoisis),
INDEX(Tous,SMALL(IF((COUNTIF(CChoisis,Tous)=0),ROW(INDIRECT("1:"&amp;ROWS(Tous)))),ROWS($26:31))),"")</f>
        <v>6</v>
      </c>
      <c r="L32" s="79" t="s">
        <v>92</v>
      </c>
      <c r="M32" s="80"/>
      <c r="N32" s="80"/>
      <c r="O32" s="80"/>
      <c r="P32" s="80"/>
      <c r="Q32" s="80"/>
      <c r="R32" s="69"/>
      <c r="S32" s="68">
        <f t="array" aca="1" ref="S32" ca="1">IF(ROWS($26:31)&lt;=COUNTA(Tous)-COUNTA(DChoisis),
INDEX(Tous,SMALL(IF((COUNTIF(DChoisis,Tous)=0),ROW(INDIRECT("1:"&amp;ROWS(Tous)))),ROWS($26:31))),"")</f>
        <v>6</v>
      </c>
      <c r="U32" s="72"/>
      <c r="W32" s="5"/>
      <c r="X32" s="5"/>
      <c r="Y32" s="5"/>
      <c r="Z32" s="5"/>
    </row>
    <row r="33" spans="2:27" s="28" customFormat="1" ht="16" customHeight="1" thickBot="1">
      <c r="B33" s="115" t="s">
        <v>57</v>
      </c>
      <c r="C33" s="116"/>
      <c r="D33" s="116"/>
      <c r="E33" s="116"/>
      <c r="F33" s="116"/>
      <c r="G33" s="116"/>
      <c r="H33" s="117"/>
      <c r="I33" s="69"/>
      <c r="J33" s="68">
        <f t="array" aca="1" ref="J33" ca="1">IF(ROWS($26:32)&lt;=COUNTA(Tous)-COUNTA(CChoisis),
INDEX(Tous,SMALL(IF((COUNTIF(CChoisis,Tous)=0),ROW(INDIRECT("1:"&amp;ROWS(Tous)))),ROWS($26:32))),"")</f>
        <v>7</v>
      </c>
      <c r="L33" s="79" t="s">
        <v>93</v>
      </c>
      <c r="M33" s="80"/>
      <c r="N33" s="80"/>
      <c r="O33" s="80"/>
      <c r="P33" s="80"/>
      <c r="Q33" s="80"/>
      <c r="R33" s="69"/>
      <c r="S33" s="68">
        <f t="array" aca="1" ref="S33" ca="1">IF(ROWS($26:32)&lt;=COUNTA(Tous)-COUNTA(DChoisis),
INDEX(Tous,SMALL(IF((COUNTIF(DChoisis,Tous)=0),ROW(INDIRECT("1:"&amp;ROWS(Tous)))),ROWS($26:32))),"")</f>
        <v>7</v>
      </c>
      <c r="U33" s="72"/>
      <c r="W33" s="5"/>
      <c r="X33" s="5"/>
      <c r="Y33" s="5"/>
      <c r="Z33" s="5"/>
    </row>
    <row r="34" spans="2:27" s="28" customFormat="1" ht="16" customHeight="1" thickBot="1">
      <c r="B34" s="115" t="s">
        <v>191</v>
      </c>
      <c r="C34" s="116"/>
      <c r="D34" s="116"/>
      <c r="E34" s="116"/>
      <c r="F34" s="116"/>
      <c r="G34" s="116"/>
      <c r="H34" s="117"/>
      <c r="I34" s="69"/>
      <c r="J34" s="68">
        <f t="array" aca="1" ref="J34" ca="1">IF(ROWS($26:33)&lt;=COUNTA(Tous)-COUNTA(CChoisis),
INDEX(Tous,SMALL(IF((COUNTIF(CChoisis,Tous)=0),ROW(INDIRECT("1:"&amp;ROWS(Tous)))),ROWS($26:33))),"")</f>
        <v>8</v>
      </c>
      <c r="L34" s="79" t="s">
        <v>77</v>
      </c>
      <c r="M34" s="80"/>
      <c r="N34" s="80"/>
      <c r="O34" s="80"/>
      <c r="P34" s="80"/>
      <c r="Q34" s="80"/>
      <c r="R34" s="69"/>
      <c r="S34" s="68">
        <f t="array" aca="1" ref="S34" ca="1">IF(ROWS($26:33)&lt;=COUNTA(Tous)-COUNTA(DChoisis),
INDEX(Tous,SMALL(IF((COUNTIF(DChoisis,Tous)=0),ROW(INDIRECT("1:"&amp;ROWS(Tous)))),ROWS($26:33))),"")</f>
        <v>8</v>
      </c>
      <c r="U34" s="72"/>
      <c r="W34" s="5"/>
      <c r="X34" s="5"/>
      <c r="Y34" s="5"/>
      <c r="Z34" s="5"/>
    </row>
    <row r="35" spans="2:27" s="28" customFormat="1" ht="16" customHeight="1" thickBot="1">
      <c r="B35" s="115" t="s">
        <v>86</v>
      </c>
      <c r="C35" s="116"/>
      <c r="D35" s="116"/>
      <c r="E35" s="116"/>
      <c r="F35" s="116"/>
      <c r="G35" s="116"/>
      <c r="H35" s="117"/>
      <c r="I35" s="69"/>
      <c r="J35" s="68">
        <f t="array" aca="1" ref="J35" ca="1">IF(ROWS($26:34)&lt;=COUNTA(Tous)-COUNTA(CChoisis),
INDEX(Tous,SMALL(IF((COUNTIF(CChoisis,Tous)=0),ROW(INDIRECT("1:"&amp;ROWS(Tous)))),ROWS($26:34))),"")</f>
        <v>9</v>
      </c>
      <c r="L35" s="79" t="s">
        <v>94</v>
      </c>
      <c r="M35" s="80"/>
      <c r="N35" s="80"/>
      <c r="O35" s="80"/>
      <c r="P35" s="80"/>
      <c r="Q35" s="80"/>
      <c r="R35" s="69"/>
      <c r="S35" s="68">
        <f t="array" aca="1" ref="S35" ca="1">IF(ROWS($26:34)&lt;=COUNTA(Tous)-COUNTA(DChoisis),
INDEX(Tous,SMALL(IF((COUNTIF(DChoisis,Tous)=0),ROW(INDIRECT("1:"&amp;ROWS(Tous)))),ROWS($26:34))),"")</f>
        <v>9</v>
      </c>
      <c r="U35" s="72"/>
      <c r="W35" s="5"/>
      <c r="X35" s="5"/>
      <c r="Y35" s="5"/>
      <c r="Z35" s="5"/>
    </row>
    <row r="36" spans="2:27" s="28" customFormat="1" ht="16" customHeight="1" thickBot="1">
      <c r="B36" s="115" t="s">
        <v>51</v>
      </c>
      <c r="C36" s="116"/>
      <c r="D36" s="116"/>
      <c r="E36" s="116"/>
      <c r="F36" s="116"/>
      <c r="G36" s="116"/>
      <c r="H36" s="117"/>
      <c r="I36" s="69"/>
      <c r="J36" s="68">
        <f t="array" aca="1" ref="J36" ca="1">IF(ROWS($26:35)&lt;=COUNTA(Tous)-COUNTA(CChoisis),
INDEX(Tous,SMALL(IF((COUNTIF(CChoisis,Tous)=0),ROW(INDIRECT("1:"&amp;ROWS(Tous)))),ROWS($26:35))),"")</f>
        <v>10</v>
      </c>
      <c r="L36" s="79" t="s">
        <v>68</v>
      </c>
      <c r="M36" s="80"/>
      <c r="N36" s="80"/>
      <c r="O36" s="80"/>
      <c r="P36" s="80"/>
      <c r="Q36" s="80"/>
      <c r="R36" s="69"/>
      <c r="S36" s="68">
        <f t="array" aca="1" ref="S36" ca="1">IF(ROWS($26:35)&lt;=COUNTA(Tous)-COUNTA(DChoisis),
INDEX(Tous,SMALL(IF((COUNTIF(DChoisis,Tous)=0),ROW(INDIRECT("1:"&amp;ROWS(Tous)))),ROWS($26:35))),"")</f>
        <v>10</v>
      </c>
      <c r="U36" s="72"/>
      <c r="W36" s="5"/>
      <c r="X36" s="5"/>
      <c r="Y36" s="5"/>
      <c r="Z36" s="5"/>
    </row>
    <row r="37" spans="2:27" s="28" customFormat="1" ht="16" customHeight="1" thickBot="1">
      <c r="B37" s="98" t="s">
        <v>87</v>
      </c>
      <c r="C37" s="99"/>
      <c r="D37" s="99"/>
      <c r="E37" s="99"/>
      <c r="F37" s="99"/>
      <c r="G37" s="99"/>
      <c r="H37" s="100"/>
      <c r="I37" s="69"/>
      <c r="J37" s="68">
        <f t="array" aca="1" ref="J37" ca="1">IF(ROWS($26:36)&lt;=COUNTA(Tous)-COUNTA(CChoisis),
INDEX(Tous,SMALL(IF((COUNTIF(CChoisis,Tous)=0),ROW(INDIRECT("1:"&amp;ROWS(Tous)))),ROWS($26:36))),"")</f>
        <v>11</v>
      </c>
      <c r="L37" s="79" t="s">
        <v>95</v>
      </c>
      <c r="M37" s="80"/>
      <c r="N37" s="80"/>
      <c r="O37" s="80"/>
      <c r="P37" s="80"/>
      <c r="Q37" s="80"/>
      <c r="R37" s="69"/>
      <c r="S37" s="68">
        <f t="array" aca="1" ref="S37" ca="1">IF(ROWS($26:36)&lt;=COUNTA(Tous)-COUNTA(DChoisis),
INDEX(Tous,SMALL(IF((COUNTIF(DChoisis,Tous)=0),ROW(INDIRECT("1:"&amp;ROWS(Tous)))),ROWS($26:36))),"")</f>
        <v>11</v>
      </c>
      <c r="U37" s="72"/>
      <c r="W37" s="5"/>
      <c r="X37" s="5"/>
      <c r="Y37" s="5"/>
      <c r="Z37" s="5"/>
    </row>
    <row r="38" spans="2:27" s="28" customFormat="1" ht="16" customHeight="1" thickBot="1">
      <c r="B38" s="98" t="s">
        <v>31</v>
      </c>
      <c r="C38" s="99"/>
      <c r="D38" s="99"/>
      <c r="E38" s="99"/>
      <c r="F38" s="99"/>
      <c r="G38" s="99"/>
      <c r="H38" s="100"/>
      <c r="I38" s="69"/>
      <c r="J38" s="68">
        <f t="array" aca="1" ref="J38" ca="1">IF(ROWS($26:37)&lt;=COUNTA(Tous)-COUNTA(CChoisis),
INDEX(Tous,SMALL(IF((COUNTIF(CChoisis,Tous)=0),ROW(INDIRECT("1:"&amp;ROWS(Tous)))),ROWS($26:37))),"")</f>
        <v>12</v>
      </c>
      <c r="L38" s="79" t="s">
        <v>37</v>
      </c>
      <c r="M38" s="80"/>
      <c r="N38" s="80"/>
      <c r="O38" s="80"/>
      <c r="P38" s="80"/>
      <c r="Q38" s="80"/>
      <c r="R38" s="69"/>
      <c r="S38" s="68">
        <f t="array" aca="1" ref="S38" ca="1">IF(ROWS($26:37)&lt;=COUNTA(Tous)-COUNTA(DChoisis),
INDEX(Tous,SMALL(IF((COUNTIF(DChoisis,Tous)=0),ROW(INDIRECT("1:"&amp;ROWS(Tous)))),ROWS($26:37))),"")</f>
        <v>12</v>
      </c>
      <c r="U38" s="72"/>
      <c r="W38" s="5"/>
      <c r="X38" s="5"/>
      <c r="Y38" s="5"/>
      <c r="Z38" s="5"/>
    </row>
    <row r="39" spans="2:27" s="28" customFormat="1" ht="16" customHeight="1" thickBot="1">
      <c r="B39" s="115" t="s">
        <v>10</v>
      </c>
      <c r="C39" s="116"/>
      <c r="D39" s="116"/>
      <c r="E39" s="116"/>
      <c r="F39" s="116"/>
      <c r="G39" s="116"/>
      <c r="H39" s="117"/>
      <c r="I39" s="69"/>
      <c r="J39" s="68">
        <f t="array" aca="1" ref="J39" ca="1">IF(ROWS($26:38)&lt;=COUNTA(Tous)-COUNTA(CChoisis),
INDEX(Tous,SMALL(IF((COUNTIF(CChoisis,Tous)=0),ROW(INDIRECT("1:"&amp;ROWS(Tous)))),ROWS($26:38))),"")</f>
        <v>13</v>
      </c>
      <c r="L39" s="79" t="s">
        <v>11</v>
      </c>
      <c r="M39" s="80"/>
      <c r="N39" s="80"/>
      <c r="O39" s="80"/>
      <c r="P39" s="80"/>
      <c r="Q39" s="80"/>
      <c r="R39" s="69"/>
      <c r="S39" s="68">
        <f t="array" aca="1" ref="S39" ca="1">IF(ROWS($26:38)&lt;=COUNTA(Tous)-COUNTA(DChoisis),
INDEX(Tous,SMALL(IF((COUNTIF(DChoisis,Tous)=0),ROW(INDIRECT("1:"&amp;ROWS(Tous)))),ROWS($26:38))),"")</f>
        <v>13</v>
      </c>
      <c r="U39" s="72"/>
      <c r="W39" s="5"/>
      <c r="X39" s="5"/>
      <c r="Y39" s="5"/>
      <c r="Z39" s="5"/>
    </row>
    <row r="40" spans="2:27" s="28" customFormat="1" ht="16" customHeight="1" thickBot="1">
      <c r="B40" s="98" t="s">
        <v>88</v>
      </c>
      <c r="C40" s="99"/>
      <c r="D40" s="99"/>
      <c r="E40" s="99"/>
      <c r="F40" s="99"/>
      <c r="G40" s="99"/>
      <c r="H40" s="100"/>
      <c r="I40" s="69"/>
      <c r="J40" s="68">
        <f t="array" aca="1" ref="J40" ca="1">IF(ROWS($26:39)&lt;=COUNTA(Tous)-COUNTA(CChoisis),
INDEX(Tous,SMALL(IF((COUNTIF(CChoisis,Tous)=0),ROW(INDIRECT("1:"&amp;ROWS(Tous)))),ROWS($26:39))),"")</f>
        <v>14</v>
      </c>
      <c r="L40" s="79" t="s">
        <v>17</v>
      </c>
      <c r="M40" s="80"/>
      <c r="N40" s="80"/>
      <c r="O40" s="80"/>
      <c r="P40" s="80"/>
      <c r="Q40" s="80"/>
      <c r="R40" s="69"/>
      <c r="S40" s="68">
        <f t="array" aca="1" ref="S40" ca="1">IF(ROWS($26:39)&lt;=COUNTA(Tous)-COUNTA(DChoisis),
INDEX(Tous,SMALL(IF((COUNTIF(DChoisis,Tous)=0),ROW(INDIRECT("1:"&amp;ROWS(Tous)))),ROWS($26:39))),"")</f>
        <v>14</v>
      </c>
      <c r="U40" s="72"/>
      <c r="W40" s="5"/>
      <c r="X40" s="5"/>
      <c r="Y40" s="5"/>
      <c r="Z40" s="5"/>
    </row>
    <row r="41" spans="2:27" s="28" customFormat="1" ht="16" customHeight="1" thickBot="1">
      <c r="B41" s="102" t="s">
        <v>170</v>
      </c>
      <c r="C41" s="103"/>
      <c r="D41" s="103"/>
      <c r="E41" s="103"/>
      <c r="F41" s="103"/>
      <c r="G41" s="103"/>
      <c r="H41" s="104"/>
      <c r="I41" s="69"/>
      <c r="J41" s="68">
        <f t="array" aca="1" ref="J41" ca="1">IF(ROWS($26:40)&lt;=COUNTA(Tous)-COUNTA(CChoisis),
INDEX(Tous,SMALL(IF((COUNTIF(CChoisis,Tous)=0),ROW(INDIRECT("1:"&amp;ROWS(Tous)))),ROWS($26:40))),"")</f>
        <v>15</v>
      </c>
      <c r="L41" s="79" t="s">
        <v>96</v>
      </c>
      <c r="M41" s="80"/>
      <c r="N41" s="80"/>
      <c r="O41" s="80"/>
      <c r="P41" s="80"/>
      <c r="Q41" s="80"/>
      <c r="R41" s="69"/>
      <c r="S41" s="68">
        <f t="array" aca="1" ref="S41" ca="1">IF(ROWS($26:40)&lt;=COUNTA(Tous)-COUNTA(DChoisis),
INDEX(Tous,SMALL(IF((COUNTIF(DChoisis,Tous)=0),ROW(INDIRECT("1:"&amp;ROWS(Tous)))),ROWS($26:40))),"")</f>
        <v>15</v>
      </c>
      <c r="U41" s="72"/>
      <c r="W41" s="5"/>
      <c r="X41" s="5"/>
      <c r="Y41" s="5"/>
      <c r="Z41" s="5"/>
    </row>
    <row r="42" spans="2:27" ht="6.75" customHeight="1">
      <c r="J42" s="27"/>
      <c r="L42" s="28"/>
      <c r="M42" s="28"/>
      <c r="N42" s="28"/>
      <c r="O42" s="28"/>
      <c r="P42" s="28"/>
      <c r="Q42" s="28"/>
      <c r="S42" s="27"/>
      <c r="U42" s="16"/>
      <c r="V42"/>
      <c r="W42" s="5"/>
      <c r="X42" s="5"/>
      <c r="Y42" s="5"/>
      <c r="Z42" s="5"/>
    </row>
    <row r="43" spans="2:27" ht="17" thickBot="1">
      <c r="B43" s="26" t="s">
        <v>12</v>
      </c>
      <c r="J43" s="27"/>
      <c r="L43" s="26" t="s">
        <v>13</v>
      </c>
      <c r="S43" s="27"/>
      <c r="U43" s="16"/>
      <c r="V43"/>
      <c r="W43" s="5"/>
      <c r="X43" s="5"/>
      <c r="Y43" s="5"/>
      <c r="Z43" s="5"/>
      <c r="AA43" s="4"/>
    </row>
    <row r="44" spans="2:27" s="28" customFormat="1" ht="16" customHeight="1" thickBot="1">
      <c r="B44" s="108" t="s">
        <v>33</v>
      </c>
      <c r="C44" s="109"/>
      <c r="D44" s="109"/>
      <c r="E44" s="109"/>
      <c r="F44" s="109"/>
      <c r="G44" s="109"/>
      <c r="H44" s="110"/>
      <c r="I44" s="73"/>
      <c r="J44" s="68">
        <f t="array" aca="1" ref="J44" ca="1">IF(ROWS($43:43)&lt;=COUNTA(Tous)-COUNTA(EChoisis),
INDEX(Tous,SMALL(IF((COUNTIF(EChoisis,Tous)=0),ROW(INDIRECT("1:"&amp;ROWS(Tous)))),ROWS($43:43))),"")</f>
        <v>1</v>
      </c>
      <c r="L44" s="121" t="s">
        <v>102</v>
      </c>
      <c r="M44" s="122"/>
      <c r="N44" s="122"/>
      <c r="O44" s="122"/>
      <c r="P44" s="122"/>
      <c r="Q44" s="123"/>
      <c r="R44" s="69"/>
      <c r="S44" s="68">
        <f t="array" aca="1" ref="S44" ca="1">IF(ROWS($43:43)&lt;=COUNTA(Tous)-COUNTA(FChoisis),
INDEX(Tous,SMALL(IF((COUNTIF(FChoisis,Tous)=0),ROW(INDIRECT("1:"&amp;ROWS(Tous)))),ROWS($43:43))),"")</f>
        <v>1</v>
      </c>
      <c r="U44" s="72"/>
      <c r="W44" s="5"/>
      <c r="X44" s="5"/>
      <c r="Y44" s="5"/>
      <c r="Z44" s="5"/>
    </row>
    <row r="45" spans="2:27" s="28" customFormat="1" ht="16" customHeight="1" thickBot="1">
      <c r="B45" s="98" t="s">
        <v>97</v>
      </c>
      <c r="C45" s="99"/>
      <c r="D45" s="99"/>
      <c r="E45" s="99"/>
      <c r="F45" s="99"/>
      <c r="G45" s="99"/>
      <c r="H45" s="100"/>
      <c r="I45" s="73"/>
      <c r="J45" s="68">
        <f t="array" aca="1" ref="J45" ca="1">IF(ROWS($43:44)&lt;=COUNTA(Tous)-COUNTA(EChoisis),
INDEX(Tous,SMALL(IF((COUNTIF(EChoisis,Tous)=0),ROW(INDIRECT("1:"&amp;ROWS(Tous)))),ROWS($43:44))),"")</f>
        <v>2</v>
      </c>
      <c r="L45" s="79" t="s">
        <v>103</v>
      </c>
      <c r="M45" s="80"/>
      <c r="N45" s="80"/>
      <c r="O45" s="80"/>
      <c r="P45" s="80"/>
      <c r="Q45" s="88"/>
      <c r="R45" s="69"/>
      <c r="S45" s="68">
        <f t="array" aca="1" ref="S45" ca="1">IF(ROWS($43:44)&lt;=COUNTA(Tous)-COUNTA(FChoisis),
INDEX(Tous,SMALL(IF((COUNTIF(FChoisis,Tous)=0),ROW(INDIRECT("1:"&amp;ROWS(Tous)))),ROWS($43:44))),"")</f>
        <v>2</v>
      </c>
      <c r="U45" s="72"/>
      <c r="W45" s="5"/>
      <c r="X45" s="5"/>
      <c r="Y45" s="5"/>
      <c r="Z45" s="5"/>
    </row>
    <row r="46" spans="2:27" s="28" customFormat="1" ht="16" customHeight="1" thickBot="1">
      <c r="B46" s="98" t="s">
        <v>21</v>
      </c>
      <c r="C46" s="99"/>
      <c r="D46" s="99"/>
      <c r="E46" s="99"/>
      <c r="F46" s="99"/>
      <c r="G46" s="99"/>
      <c r="H46" s="100"/>
      <c r="I46" s="73"/>
      <c r="J46" s="68">
        <f t="array" aca="1" ref="J46" ca="1">IF(ROWS($43:45)&lt;=COUNTA(Tous)-COUNTA(EChoisis),
INDEX(Tous,SMALL(IF((COUNTIF(EChoisis,Tous)=0),ROW(INDIRECT("1:"&amp;ROWS(Tous)))),ROWS($43:45))),"")</f>
        <v>3</v>
      </c>
      <c r="L46" s="79" t="s">
        <v>104</v>
      </c>
      <c r="M46" s="80"/>
      <c r="N46" s="80"/>
      <c r="O46" s="80"/>
      <c r="P46" s="80"/>
      <c r="Q46" s="88"/>
      <c r="R46" s="69"/>
      <c r="S46" s="68">
        <f t="array" aca="1" ref="S46" ca="1">IF(ROWS($43:45)&lt;=COUNTA(Tous)-COUNTA(FChoisis),
INDEX(Tous,SMALL(IF((COUNTIF(FChoisis,Tous)=0),ROW(INDIRECT("1:"&amp;ROWS(Tous)))),ROWS($43:45))),"")</f>
        <v>3</v>
      </c>
      <c r="U46" s="72"/>
      <c r="W46" s="5"/>
      <c r="X46" s="5"/>
      <c r="Y46" s="5"/>
      <c r="Z46" s="5"/>
    </row>
    <row r="47" spans="2:27" s="28" customFormat="1" ht="16" customHeight="1" thickBot="1">
      <c r="B47" s="98" t="s">
        <v>98</v>
      </c>
      <c r="C47" s="99"/>
      <c r="D47" s="99"/>
      <c r="E47" s="99"/>
      <c r="F47" s="99"/>
      <c r="G47" s="99"/>
      <c r="H47" s="100"/>
      <c r="I47" s="73"/>
      <c r="J47" s="68">
        <f t="array" aca="1" ref="J47" ca="1">IF(ROWS($43:46)&lt;=COUNTA(Tous)-COUNTA(EChoisis),
INDEX(Tous,SMALL(IF((COUNTIF(EChoisis,Tous)=0),ROW(INDIRECT("1:"&amp;ROWS(Tous)))),ROWS($43:46))),"")</f>
        <v>4</v>
      </c>
      <c r="L47" s="79" t="s">
        <v>105</v>
      </c>
      <c r="M47" s="80"/>
      <c r="N47" s="80"/>
      <c r="O47" s="80"/>
      <c r="P47" s="80"/>
      <c r="Q47" s="88"/>
      <c r="R47" s="69"/>
      <c r="S47" s="68">
        <f t="array" aca="1" ref="S47" ca="1">IF(ROWS($43:46)&lt;=COUNTA(Tous)-COUNTA(FChoisis),
INDEX(Tous,SMALL(IF((COUNTIF(FChoisis,Tous)=0),ROW(INDIRECT("1:"&amp;ROWS(Tous)))),ROWS($43:46))),"")</f>
        <v>4</v>
      </c>
      <c r="U47" s="72"/>
      <c r="W47" s="5"/>
      <c r="X47" s="5"/>
      <c r="Y47" s="5"/>
      <c r="Z47" s="5"/>
    </row>
    <row r="48" spans="2:27" s="28" customFormat="1" ht="16" customHeight="1" thickBot="1">
      <c r="B48" s="98" t="s">
        <v>186</v>
      </c>
      <c r="C48" s="99"/>
      <c r="D48" s="99"/>
      <c r="E48" s="99"/>
      <c r="F48" s="99"/>
      <c r="G48" s="99"/>
      <c r="H48" s="100"/>
      <c r="I48" s="73"/>
      <c r="J48" s="68">
        <f t="array" aca="1" ref="J48" ca="1">IF(ROWS($43:47)&lt;=COUNTA(Tous)-COUNTA(EChoisis),
INDEX(Tous,SMALL(IF((COUNTIF(EChoisis,Tous)=0),ROW(INDIRECT("1:"&amp;ROWS(Tous)))),ROWS($43:47))),"")</f>
        <v>5</v>
      </c>
      <c r="L48" s="79" t="s">
        <v>106</v>
      </c>
      <c r="M48" s="80"/>
      <c r="N48" s="80"/>
      <c r="O48" s="80"/>
      <c r="P48" s="80"/>
      <c r="Q48" s="88"/>
      <c r="R48" s="69"/>
      <c r="S48" s="68">
        <f t="array" aca="1" ref="S48" ca="1">IF(ROWS($43:47)&lt;=COUNTA(Tous)-COUNTA(FChoisis),
INDEX(Tous,SMALL(IF((COUNTIF(FChoisis,Tous)=0),ROW(INDIRECT("1:"&amp;ROWS(Tous)))),ROWS($43:47))),"")</f>
        <v>5</v>
      </c>
      <c r="U48" s="72"/>
      <c r="W48" s="5"/>
      <c r="X48" s="5"/>
      <c r="Y48" s="5"/>
      <c r="Z48" s="5"/>
    </row>
    <row r="49" spans="2:26" s="28" customFormat="1" ht="16" customHeight="1" thickBot="1">
      <c r="B49" s="98" t="s">
        <v>171</v>
      </c>
      <c r="C49" s="99"/>
      <c r="D49" s="99"/>
      <c r="E49" s="99"/>
      <c r="F49" s="99"/>
      <c r="G49" s="99"/>
      <c r="H49" s="100"/>
      <c r="I49" s="73"/>
      <c r="J49" s="68">
        <f t="array" aca="1" ref="J49" ca="1">IF(ROWS($43:48)&lt;=COUNTA(Tous)-COUNTA(EChoisis),
INDEX(Tous,SMALL(IF((COUNTIF(EChoisis,Tous)=0),ROW(INDIRECT("1:"&amp;ROWS(Tous)))),ROWS($43:48))),"")</f>
        <v>6</v>
      </c>
      <c r="L49" s="86" t="s">
        <v>55</v>
      </c>
      <c r="M49" s="87"/>
      <c r="N49" s="87"/>
      <c r="O49" s="87"/>
      <c r="P49" s="87"/>
      <c r="Q49" s="114"/>
      <c r="R49" s="69"/>
      <c r="S49" s="68">
        <f t="array" aca="1" ref="S49" ca="1">IF(ROWS($43:48)&lt;=COUNTA(Tous)-COUNTA(FChoisis),
INDEX(Tous,SMALL(IF((COUNTIF(FChoisis,Tous)=0),ROW(INDIRECT("1:"&amp;ROWS(Tous)))),ROWS($43:48))),"")</f>
        <v>6</v>
      </c>
      <c r="U49" s="72"/>
      <c r="W49" s="5"/>
      <c r="X49" s="5"/>
      <c r="Y49" s="5"/>
      <c r="Z49" s="5"/>
    </row>
    <row r="50" spans="2:26" s="28" customFormat="1" ht="16" customHeight="1" thickBot="1">
      <c r="B50" s="98" t="s">
        <v>188</v>
      </c>
      <c r="C50" s="99"/>
      <c r="D50" s="99"/>
      <c r="E50" s="99"/>
      <c r="F50" s="99"/>
      <c r="G50" s="99"/>
      <c r="H50" s="100"/>
      <c r="I50" s="73"/>
      <c r="J50" s="68">
        <f t="array" aca="1" ref="J50" ca="1">IF(ROWS($43:49)&lt;=COUNTA(Tous)-COUNTA(EChoisis),
INDEX(Tous,SMALL(IF((COUNTIF(EChoisis,Tous)=0),ROW(INDIRECT("1:"&amp;ROWS(Tous)))),ROWS($43:49))),"")</f>
        <v>7</v>
      </c>
      <c r="L50" s="79" t="s">
        <v>4</v>
      </c>
      <c r="M50" s="80"/>
      <c r="N50" s="80"/>
      <c r="O50" s="80"/>
      <c r="P50" s="80"/>
      <c r="Q50" s="88"/>
      <c r="R50" s="69"/>
      <c r="S50" s="68">
        <f t="array" aca="1" ref="S50" ca="1">IF(ROWS($43:49)&lt;=COUNTA(Tous)-COUNTA(FChoisis),
INDEX(Tous,SMALL(IF((COUNTIF(FChoisis,Tous)=0),ROW(INDIRECT("1:"&amp;ROWS(Tous)))),ROWS($43:49))),"")</f>
        <v>7</v>
      </c>
      <c r="U50" s="72"/>
      <c r="W50" s="5"/>
      <c r="X50" s="5"/>
      <c r="Y50" s="5"/>
      <c r="Z50" s="5"/>
    </row>
    <row r="51" spans="2:26" s="28" customFormat="1" ht="16" customHeight="1" thickBot="1">
      <c r="B51" s="98" t="s">
        <v>99</v>
      </c>
      <c r="C51" s="99"/>
      <c r="D51" s="99"/>
      <c r="E51" s="99"/>
      <c r="F51" s="99"/>
      <c r="G51" s="99"/>
      <c r="H51" s="100"/>
      <c r="I51" s="73"/>
      <c r="J51" s="74">
        <f t="array" aca="1" ref="J51" ca="1">IF(ROWS($43:50)&lt;=COUNTA(Tous)-COUNTA(EChoisis),
INDEX(Tous,SMALL(IF((COUNTIF(EChoisis,Tous)=0),ROW(INDIRECT("1:"&amp;ROWS(Tous)))),ROWS($43:50))),"")</f>
        <v>8</v>
      </c>
      <c r="L51" s="79" t="s">
        <v>63</v>
      </c>
      <c r="M51" s="80"/>
      <c r="N51" s="80"/>
      <c r="O51" s="80"/>
      <c r="P51" s="80"/>
      <c r="Q51" s="88"/>
      <c r="R51" s="69"/>
      <c r="S51" s="68">
        <f t="array" aca="1" ref="S51" ca="1">IF(ROWS($43:50)&lt;=COUNTA(Tous)-COUNTA(FChoisis),
INDEX(Tous,SMALL(IF((COUNTIF(FChoisis,Tous)=0),ROW(INDIRECT("1:"&amp;ROWS(Tous)))),ROWS($43:50))),"")</f>
        <v>8</v>
      </c>
      <c r="U51" s="72"/>
      <c r="W51" s="5"/>
      <c r="X51" s="5"/>
      <c r="Y51" s="5"/>
      <c r="Z51" s="5"/>
    </row>
    <row r="52" spans="2:26" s="28" customFormat="1" ht="16" customHeight="1" thickBot="1">
      <c r="B52" s="98" t="s">
        <v>100</v>
      </c>
      <c r="C52" s="99"/>
      <c r="D52" s="99"/>
      <c r="E52" s="99"/>
      <c r="F52" s="99"/>
      <c r="G52" s="99"/>
      <c r="H52" s="100"/>
      <c r="I52" s="73"/>
      <c r="J52" s="68">
        <f t="array" aca="1" ref="J52" ca="1">IF(ROWS($43:51)&lt;=COUNTA(Tous)-COUNTA(EChoisis),
INDEX(Tous,SMALL(IF((COUNTIF(EChoisis,Tous)=0),ROW(INDIRECT("1:"&amp;ROWS(Tous)))),ROWS($43:51))),"")</f>
        <v>9</v>
      </c>
      <c r="L52" s="79" t="s">
        <v>107</v>
      </c>
      <c r="M52" s="80"/>
      <c r="N52" s="80"/>
      <c r="O52" s="80"/>
      <c r="P52" s="80"/>
      <c r="Q52" s="88"/>
      <c r="R52" s="69"/>
      <c r="S52" s="68">
        <f t="array" aca="1" ref="S52" ca="1">IF(ROWS($43:51)&lt;=COUNTA(Tous)-COUNTA(FChoisis),
INDEX(Tous,SMALL(IF((COUNTIF(FChoisis,Tous)=0),ROW(INDIRECT("1:"&amp;ROWS(Tous)))),ROWS($43:51))),"")</f>
        <v>9</v>
      </c>
      <c r="U52" s="72"/>
      <c r="W52" s="5"/>
      <c r="X52" s="5"/>
      <c r="Y52" s="5"/>
      <c r="Z52" s="5"/>
    </row>
    <row r="53" spans="2:26" s="28" customFormat="1" ht="16" customHeight="1" thickBot="1">
      <c r="B53" s="98" t="s">
        <v>46</v>
      </c>
      <c r="C53" s="99"/>
      <c r="D53" s="99"/>
      <c r="E53" s="99"/>
      <c r="F53" s="99"/>
      <c r="G53" s="99"/>
      <c r="H53" s="100"/>
      <c r="I53" s="73"/>
      <c r="J53" s="68">
        <f t="array" aca="1" ref="J53" ca="1">IF(ROWS($43:52)&lt;=COUNTA(Tous)-COUNTA(EChoisis),
INDEX(Tous,SMALL(IF((COUNTIF(EChoisis,Tous)=0),ROW(INDIRECT("1:"&amp;ROWS(Tous)))),ROWS($43:52))),"")</f>
        <v>10</v>
      </c>
      <c r="L53" s="79" t="s">
        <v>41</v>
      </c>
      <c r="M53" s="80"/>
      <c r="N53" s="80"/>
      <c r="O53" s="80"/>
      <c r="P53" s="80"/>
      <c r="Q53" s="88"/>
      <c r="R53" s="69"/>
      <c r="S53" s="68">
        <f t="array" aca="1" ref="S53" ca="1">IF(ROWS($43:52)&lt;=COUNTA(Tous)-COUNTA(FChoisis),
INDEX(Tous,SMALL(IF((COUNTIF(FChoisis,Tous)=0),ROW(INDIRECT("1:"&amp;ROWS(Tous)))),ROWS($43:52))),"")</f>
        <v>10</v>
      </c>
      <c r="U53" s="72"/>
      <c r="W53" s="5"/>
      <c r="X53" s="5"/>
      <c r="Y53" s="5"/>
      <c r="Z53" s="5"/>
    </row>
    <row r="54" spans="2:26" s="28" customFormat="1" ht="16" customHeight="1" thickBot="1">
      <c r="B54" s="98" t="s">
        <v>52</v>
      </c>
      <c r="C54" s="99"/>
      <c r="D54" s="99"/>
      <c r="E54" s="99"/>
      <c r="F54" s="99"/>
      <c r="G54" s="99"/>
      <c r="H54" s="100"/>
      <c r="I54" s="73"/>
      <c r="J54" s="68">
        <f t="array" aca="1" ref="J54" ca="1">IF(ROWS($43:53)&lt;=COUNTA(Tous)-COUNTA(EChoisis),
INDEX(Tous,SMALL(IF((COUNTIF(EChoisis,Tous)=0),ROW(INDIRECT("1:"&amp;ROWS(Tous)))),ROWS($43:53))),"")</f>
        <v>11</v>
      </c>
      <c r="L54" s="86" t="s">
        <v>108</v>
      </c>
      <c r="M54" s="87"/>
      <c r="N54" s="87"/>
      <c r="O54" s="87"/>
      <c r="P54" s="87"/>
      <c r="Q54" s="114"/>
      <c r="R54" s="69"/>
      <c r="S54" s="68">
        <f t="array" aca="1" ref="S54" ca="1">IF(ROWS($43:53)&lt;=COUNTA(Tous)-COUNTA(FChoisis),
INDEX(Tous,SMALL(IF((COUNTIF(FChoisis,Tous)=0),ROW(INDIRECT("1:"&amp;ROWS(Tous)))),ROWS($43:53))),"")</f>
        <v>11</v>
      </c>
      <c r="U54" s="72"/>
      <c r="W54" s="5"/>
      <c r="X54" s="5"/>
      <c r="Y54" s="5"/>
      <c r="Z54" s="5"/>
    </row>
    <row r="55" spans="2:26" s="28" customFormat="1" ht="16" customHeight="1" thickBot="1">
      <c r="B55" s="98" t="s">
        <v>61</v>
      </c>
      <c r="C55" s="99"/>
      <c r="D55" s="99"/>
      <c r="E55" s="99"/>
      <c r="F55" s="99"/>
      <c r="G55" s="99"/>
      <c r="H55" s="100"/>
      <c r="I55" s="73"/>
      <c r="J55" s="68">
        <f t="array" aca="1" ref="J55" ca="1">IF(ROWS($43:54)&lt;=COUNTA(Tous)-COUNTA(EChoisis),
INDEX(Tous,SMALL(IF((COUNTIF(EChoisis,Tous)=0),ROW(INDIRECT("1:"&amp;ROWS(Tous)))),ROWS($43:54))),"")</f>
        <v>12</v>
      </c>
      <c r="L55" s="105" t="s">
        <v>197</v>
      </c>
      <c r="M55" s="106"/>
      <c r="N55" s="106"/>
      <c r="O55" s="106"/>
      <c r="P55" s="106"/>
      <c r="Q55" s="107"/>
      <c r="R55" s="69"/>
      <c r="S55" s="68">
        <f t="array" aca="1" ref="S55" ca="1">IF(ROWS($43:54)&lt;=COUNTA(Tous)-COUNTA(FChoisis),
INDEX(Tous,SMALL(IF((COUNTIF(FChoisis,Tous)=0),ROW(INDIRECT("1:"&amp;ROWS(Tous)))),ROWS($43:54))),"")</f>
        <v>12</v>
      </c>
      <c r="U55" s="72"/>
      <c r="W55" s="5"/>
      <c r="X55" s="5"/>
      <c r="Y55" s="5"/>
      <c r="Z55" s="5"/>
    </row>
    <row r="56" spans="2:26" s="28" customFormat="1" ht="16" customHeight="1" thickBot="1">
      <c r="B56" s="98" t="s">
        <v>101</v>
      </c>
      <c r="C56" s="99"/>
      <c r="D56" s="99"/>
      <c r="E56" s="99"/>
      <c r="F56" s="99"/>
      <c r="G56" s="99"/>
      <c r="H56" s="100"/>
      <c r="I56" s="73"/>
      <c r="J56" s="68">
        <f t="array" aca="1" ref="J56" ca="1">IF(ROWS($43:55)&lt;=COUNTA(Tous)-COUNTA(EChoisis),
INDEX(Tous,SMALL(IF((COUNTIF(EChoisis,Tous)=0),ROW(INDIRECT("1:"&amp;ROWS(Tous)))),ROWS($43:55))),"")</f>
        <v>13</v>
      </c>
      <c r="L56" s="79" t="s">
        <v>78</v>
      </c>
      <c r="M56" s="80"/>
      <c r="N56" s="80"/>
      <c r="O56" s="80"/>
      <c r="P56" s="80"/>
      <c r="Q56" s="88"/>
      <c r="R56" s="69"/>
      <c r="S56" s="68">
        <f t="array" aca="1" ref="S56" ca="1">IF(ROWS($43:55)&lt;=COUNTA(Tous)-COUNTA(FChoisis),
INDEX(Tous,SMALL(IF((COUNTIF(FChoisis,Tous)=0),ROW(INDIRECT("1:"&amp;ROWS(Tous)))),ROWS($43:55))),"")</f>
        <v>13</v>
      </c>
      <c r="U56" s="72"/>
      <c r="W56" s="5"/>
      <c r="X56" s="5"/>
      <c r="Y56" s="5"/>
      <c r="Z56" s="5"/>
    </row>
    <row r="57" spans="2:26" s="28" customFormat="1" ht="16" customHeight="1" thickBot="1">
      <c r="B57" s="98" t="s">
        <v>193</v>
      </c>
      <c r="C57" s="99"/>
      <c r="D57" s="99"/>
      <c r="E57" s="99"/>
      <c r="F57" s="99"/>
      <c r="G57" s="99"/>
      <c r="H57" s="100"/>
      <c r="I57" s="73"/>
      <c r="J57" s="68">
        <f t="array" aca="1" ref="J57" ca="1">IF(ROWS($43:56)&lt;=COUNTA(Tous)-COUNTA(EChoisis),
INDEX(Tous,SMALL(IF((COUNTIF(EChoisis,Tous)=0),ROW(INDIRECT("1:"&amp;ROWS(Tous)))),ROWS($43:56))),"")</f>
        <v>14</v>
      </c>
      <c r="L57" s="79" t="s">
        <v>109</v>
      </c>
      <c r="M57" s="80"/>
      <c r="N57" s="80"/>
      <c r="O57" s="80"/>
      <c r="P57" s="80"/>
      <c r="Q57" s="88"/>
      <c r="R57" s="69"/>
      <c r="S57" s="68">
        <f t="array" aca="1" ref="S57" ca="1">IF(ROWS($43:56)&lt;=COUNTA(Tous)-COUNTA(FChoisis),
INDEX(Tous,SMALL(IF((COUNTIF(FChoisis,Tous)=0),ROW(INDIRECT("1:"&amp;ROWS(Tous)))),ROWS($43:56))),"")</f>
        <v>14</v>
      </c>
      <c r="U57" s="72"/>
      <c r="W57" s="5"/>
      <c r="X57" s="5"/>
      <c r="Y57" s="5"/>
      <c r="Z57" s="59"/>
    </row>
    <row r="58" spans="2:26" s="28" customFormat="1" ht="16" customHeight="1" thickBot="1">
      <c r="B58" s="102" t="s">
        <v>172</v>
      </c>
      <c r="C58" s="103"/>
      <c r="D58" s="103"/>
      <c r="E58" s="103"/>
      <c r="F58" s="103"/>
      <c r="G58" s="103"/>
      <c r="H58" s="104"/>
      <c r="I58" s="73"/>
      <c r="J58" s="68">
        <f t="array" aca="1" ref="J58" ca="1">IF(ROWS($43:57)&lt;=COUNTA(Tous)-COUNTA(EChoisis),
INDEX(Tous,SMALL(IF((COUNTIF(EChoisis,Tous)=0),ROW(INDIRECT("1:"&amp;ROWS(Tous)))),ROWS($43:57))),"")</f>
        <v>15</v>
      </c>
      <c r="L58" s="111" t="s">
        <v>110</v>
      </c>
      <c r="M58" s="112"/>
      <c r="N58" s="112"/>
      <c r="O58" s="112"/>
      <c r="P58" s="112"/>
      <c r="Q58" s="113"/>
      <c r="R58" s="69"/>
      <c r="S58" s="68">
        <f t="array" aca="1" ref="S58" ca="1">IF(ROWS($43:57)&lt;=COUNTA(Tous)-COUNTA(FChoisis),
INDEX(Tous,SMALL(IF((COUNTIF(FChoisis,Tous)=0),ROW(INDIRECT("1:"&amp;ROWS(Tous)))),ROWS($43:57))),"")</f>
        <v>15</v>
      </c>
      <c r="U58" s="72"/>
      <c r="W58" s="5"/>
      <c r="X58" s="5"/>
      <c r="Y58" s="5"/>
      <c r="Z58" s="5"/>
    </row>
    <row r="59" spans="2:26" ht="10.5" customHeight="1">
      <c r="J59" s="27"/>
      <c r="S59" s="27"/>
      <c r="U59" s="16"/>
      <c r="V59"/>
      <c r="W59" s="5"/>
      <c r="X59" s="5"/>
      <c r="Y59" s="5"/>
      <c r="Z59" s="5"/>
    </row>
    <row r="60" spans="2:26" ht="17.25" customHeight="1" thickBot="1">
      <c r="B60" s="26" t="s">
        <v>15</v>
      </c>
      <c r="J60" s="27"/>
      <c r="L60" s="26" t="s">
        <v>16</v>
      </c>
      <c r="S60" s="27"/>
      <c r="U60" s="16"/>
      <c r="V60"/>
      <c r="W60" s="5"/>
      <c r="X60" s="5"/>
      <c r="Y60" s="5"/>
      <c r="Z60" s="5"/>
    </row>
    <row r="61" spans="2:26" s="28" customFormat="1" ht="16" customHeight="1" thickBot="1">
      <c r="B61" s="108" t="s">
        <v>111</v>
      </c>
      <c r="C61" s="109"/>
      <c r="D61" s="109"/>
      <c r="E61" s="109"/>
      <c r="F61" s="109"/>
      <c r="G61" s="109"/>
      <c r="H61" s="110"/>
      <c r="I61" s="69"/>
      <c r="J61" s="68">
        <f t="array" aca="1" ref="J61" ca="1">IF(ROWS($60:60)&lt;=COUNTA(Tous)-COUNTA(GChoisis),
INDEX(Tous,SMALL(IF((COUNTIF(GChoisis,Tous)=0),ROW(INDIRECT("1:"&amp;ROWS(Tous)))),ROWS($60:60))),"")</f>
        <v>1</v>
      </c>
      <c r="L61" s="79" t="s">
        <v>122</v>
      </c>
      <c r="M61" s="80"/>
      <c r="N61" s="80"/>
      <c r="O61" s="80"/>
      <c r="P61" s="80"/>
      <c r="Q61" s="80"/>
      <c r="R61" s="69"/>
      <c r="S61" s="68">
        <f t="array" aca="1" ref="S61" ca="1">IF(ROWS($60:60)&lt;=COUNTA(Tous)-COUNTA(HChoisis),
INDEX(Tous,SMALL(IF((COUNTIF(HChoisis,Tous)=0),ROW(INDIRECT("1:"&amp;ROWS(Tous)))),ROWS($60:60))),"")</f>
        <v>1</v>
      </c>
      <c r="U61" s="72"/>
      <c r="W61" s="5"/>
      <c r="X61" s="5"/>
      <c r="Y61" s="5"/>
      <c r="Z61" s="5"/>
    </row>
    <row r="62" spans="2:26" s="28" customFormat="1" ht="16" customHeight="1" thickBot="1">
      <c r="B62" s="98" t="s">
        <v>112</v>
      </c>
      <c r="C62" s="99"/>
      <c r="D62" s="99"/>
      <c r="E62" s="99"/>
      <c r="F62" s="99"/>
      <c r="G62" s="99"/>
      <c r="H62" s="100"/>
      <c r="I62" s="69"/>
      <c r="J62" s="68">
        <f t="array" aca="1" ref="J62" ca="1">IF(ROWS($60:61)&lt;=COUNTA(Tous)-COUNTA(GChoisis),
INDEX(Tous,SMALL(IF((COUNTIF(GChoisis,Tous)=0),ROW(INDIRECT("1:"&amp;ROWS(Tous)))),ROWS($60:61))),"")</f>
        <v>2</v>
      </c>
      <c r="L62" s="79" t="s">
        <v>195</v>
      </c>
      <c r="M62" s="80"/>
      <c r="N62" s="80"/>
      <c r="O62" s="80"/>
      <c r="P62" s="80"/>
      <c r="Q62" s="80"/>
      <c r="R62" s="69"/>
      <c r="S62" s="68">
        <f t="array" aca="1" ref="S62" ca="1">IF(ROWS($60:61)&lt;=COUNTA(Tous)-COUNTA(HChoisis),
INDEX(Tous,SMALL(IF((COUNTIF(HChoisis,Tous)=0),ROW(INDIRECT("1:"&amp;ROWS(Tous)))),ROWS($60:61))),"")</f>
        <v>2</v>
      </c>
      <c r="U62" s="72"/>
      <c r="W62" s="5"/>
      <c r="Z62" s="5"/>
    </row>
    <row r="63" spans="2:26" s="28" customFormat="1" ht="16" customHeight="1" thickBot="1">
      <c r="B63" s="98" t="s">
        <v>113</v>
      </c>
      <c r="C63" s="99"/>
      <c r="D63" s="99"/>
      <c r="E63" s="99"/>
      <c r="F63" s="99"/>
      <c r="G63" s="99"/>
      <c r="H63" s="100"/>
      <c r="I63" s="69"/>
      <c r="J63" s="68">
        <f t="array" aca="1" ref="J63" ca="1">IF(ROWS($60:62)&lt;=COUNTA(Tous)-COUNTA(GChoisis),
INDEX(Tous,SMALL(IF((COUNTIF(GChoisis,Tous)=0),ROW(INDIRECT("1:"&amp;ROWS(Tous)))),ROWS($60:62))),"")</f>
        <v>3</v>
      </c>
      <c r="L63" s="79" t="s">
        <v>123</v>
      </c>
      <c r="M63" s="80"/>
      <c r="N63" s="80"/>
      <c r="O63" s="80"/>
      <c r="P63" s="80"/>
      <c r="Q63" s="80"/>
      <c r="R63" s="69"/>
      <c r="S63" s="68">
        <f t="array" aca="1" ref="S63" ca="1">IF(ROWS($60:62)&lt;=COUNTA(Tous)-COUNTA(HChoisis),
INDEX(Tous,SMALL(IF((COUNTIF(HChoisis,Tous)=0),ROW(INDIRECT("1:"&amp;ROWS(Tous)))),ROWS($60:62))),"")</f>
        <v>3</v>
      </c>
      <c r="U63" s="72"/>
      <c r="W63" s="5"/>
      <c r="Z63" s="5"/>
    </row>
    <row r="64" spans="2:26" s="28" customFormat="1" ht="16" customHeight="1" thickBot="1">
      <c r="B64" s="98" t="s">
        <v>114</v>
      </c>
      <c r="C64" s="99"/>
      <c r="D64" s="99"/>
      <c r="E64" s="99"/>
      <c r="F64" s="99"/>
      <c r="G64" s="99"/>
      <c r="H64" s="100"/>
      <c r="I64" s="69"/>
      <c r="J64" s="68">
        <f t="array" aca="1" ref="J64" ca="1">IF(ROWS($60:63)&lt;=COUNTA(Tous)-COUNTA(GChoisis),
INDEX(Tous,SMALL(IF((COUNTIF(GChoisis,Tous)=0),ROW(INDIRECT("1:"&amp;ROWS(Tous)))),ROWS($60:63))),"")</f>
        <v>4</v>
      </c>
      <c r="L64" s="79" t="s">
        <v>45</v>
      </c>
      <c r="M64" s="80"/>
      <c r="N64" s="80"/>
      <c r="O64" s="80"/>
      <c r="P64" s="80"/>
      <c r="Q64" s="80"/>
      <c r="R64" s="69"/>
      <c r="S64" s="68">
        <f t="array" aca="1" ref="S64" ca="1">IF(ROWS($60:63)&lt;=COUNTA(Tous)-COUNTA(HChoisis),
INDEX(Tous,SMALL(IF((COUNTIF(HChoisis,Tous)=0),ROW(INDIRECT("1:"&amp;ROWS(Tous)))),ROWS($60:63))),"")</f>
        <v>4</v>
      </c>
      <c r="U64" s="72"/>
      <c r="W64" s="5"/>
      <c r="Z64" s="5"/>
    </row>
    <row r="65" spans="2:27" s="28" customFormat="1" ht="16" customHeight="1" thickBot="1">
      <c r="B65" s="98" t="s">
        <v>115</v>
      </c>
      <c r="C65" s="99"/>
      <c r="D65" s="99"/>
      <c r="E65" s="99"/>
      <c r="F65" s="99"/>
      <c r="G65" s="99"/>
      <c r="H65" s="100"/>
      <c r="I65" s="69"/>
      <c r="J65" s="68">
        <f t="array" aca="1" ref="J65" ca="1">IF(ROWS($60:64)&lt;=COUNTA(Tous)-COUNTA(GChoisis),
INDEX(Tous,SMALL(IF((COUNTIF(GChoisis,Tous)=0),ROW(INDIRECT("1:"&amp;ROWS(Tous)))),ROWS($60:64))),"")</f>
        <v>5</v>
      </c>
      <c r="L65" s="79" t="s">
        <v>124</v>
      </c>
      <c r="M65" s="80"/>
      <c r="N65" s="80"/>
      <c r="O65" s="80"/>
      <c r="P65" s="80"/>
      <c r="Q65" s="80"/>
      <c r="R65" s="69"/>
      <c r="S65" s="68">
        <f t="array" aca="1" ref="S65" ca="1">IF(ROWS($60:64)&lt;=COUNTA(Tous)-COUNTA(HChoisis),
INDEX(Tous,SMALL(IF((COUNTIF(HChoisis,Tous)=0),ROW(INDIRECT("1:"&amp;ROWS(Tous)))),ROWS($60:64))),"")</f>
        <v>5</v>
      </c>
      <c r="U65" s="72"/>
      <c r="W65" s="5"/>
      <c r="Z65" s="5"/>
    </row>
    <row r="66" spans="2:27" s="28" customFormat="1" ht="16" customHeight="1" thickBot="1">
      <c r="B66" s="98" t="s">
        <v>50</v>
      </c>
      <c r="C66" s="99"/>
      <c r="D66" s="99"/>
      <c r="E66" s="99"/>
      <c r="F66" s="99"/>
      <c r="G66" s="99"/>
      <c r="H66" s="100"/>
      <c r="I66" s="69"/>
      <c r="J66" s="68">
        <f t="array" aca="1" ref="J66" ca="1">IF(ROWS($60:65)&lt;=COUNTA(Tous)-COUNTA(GChoisis),
INDEX(Tous,SMALL(IF((COUNTIF(GChoisis,Tous)=0),ROW(INDIRECT("1:"&amp;ROWS(Tous)))),ROWS($60:65))),"")</f>
        <v>6</v>
      </c>
      <c r="L66" s="79" t="s">
        <v>38</v>
      </c>
      <c r="M66" s="80"/>
      <c r="N66" s="80"/>
      <c r="O66" s="80"/>
      <c r="P66" s="80"/>
      <c r="Q66" s="80"/>
      <c r="R66" s="69"/>
      <c r="S66" s="68">
        <f t="array" aca="1" ref="S66" ca="1">IF(ROWS($60:65)&lt;=COUNTA(Tous)-COUNTA(HChoisis),
INDEX(Tous,SMALL(IF((COUNTIF(HChoisis,Tous)=0),ROW(INDIRECT("1:"&amp;ROWS(Tous)))),ROWS($60:65))),"")</f>
        <v>6</v>
      </c>
      <c r="U66" s="72"/>
      <c r="W66" s="5"/>
      <c r="Z66" s="5"/>
    </row>
    <row r="67" spans="2:27" s="28" customFormat="1" ht="16" customHeight="1" thickBot="1">
      <c r="B67" s="98" t="s">
        <v>36</v>
      </c>
      <c r="C67" s="99"/>
      <c r="D67" s="99"/>
      <c r="E67" s="99"/>
      <c r="F67" s="99"/>
      <c r="G67" s="99"/>
      <c r="H67" s="100"/>
      <c r="I67" s="69"/>
      <c r="J67" s="68">
        <f t="array" aca="1" ref="J67" ca="1">IF(ROWS($60:66)&lt;=COUNTA(Tous)-COUNTA(GChoisis),
INDEX(Tous,SMALL(IF((COUNTIF(GChoisis,Tous)=0),ROW(INDIRECT("1:"&amp;ROWS(Tous)))),ROWS($60:66))),"")</f>
        <v>7</v>
      </c>
      <c r="L67" s="79" t="s">
        <v>175</v>
      </c>
      <c r="M67" s="80"/>
      <c r="N67" s="80"/>
      <c r="O67" s="80"/>
      <c r="P67" s="80"/>
      <c r="Q67" s="80"/>
      <c r="R67" s="69"/>
      <c r="S67" s="68">
        <f t="array" aca="1" ref="S67" ca="1">IF(ROWS($60:66)&lt;=COUNTA(Tous)-COUNTA(HChoisis),
INDEX(Tous,SMALL(IF((COUNTIF(HChoisis,Tous)=0),ROW(INDIRECT("1:"&amp;ROWS(Tous)))),ROWS($60:66))),"")</f>
        <v>7</v>
      </c>
      <c r="U67" s="72"/>
      <c r="W67" s="5"/>
      <c r="Z67" s="5"/>
    </row>
    <row r="68" spans="2:27" s="28" customFormat="1" ht="16" customHeight="1" thickBot="1">
      <c r="B68" s="98" t="s">
        <v>116</v>
      </c>
      <c r="C68" s="99"/>
      <c r="D68" s="99"/>
      <c r="E68" s="99"/>
      <c r="F68" s="99"/>
      <c r="G68" s="99"/>
      <c r="H68" s="100"/>
      <c r="I68" s="69"/>
      <c r="J68" s="68">
        <f t="array" aca="1" ref="J68" ca="1">IF(ROWS($60:67)&lt;=COUNTA(Tous)-COUNTA(GChoisis),
INDEX(Tous,SMALL(IF((COUNTIF(GChoisis,Tous)=0),ROW(INDIRECT("1:"&amp;ROWS(Tous)))),ROWS($60:67))),"")</f>
        <v>8</v>
      </c>
      <c r="L68" s="79" t="s">
        <v>174</v>
      </c>
      <c r="M68" s="80"/>
      <c r="N68" s="80"/>
      <c r="O68" s="80"/>
      <c r="P68" s="80"/>
      <c r="Q68" s="80"/>
      <c r="R68" s="69"/>
      <c r="S68" s="68">
        <f t="array" aca="1" ref="S68" ca="1">IF(ROWS($60:67)&lt;=COUNTA(Tous)-COUNTA(HChoisis),
INDEX(Tous,SMALL(IF((COUNTIF(HChoisis,Tous)=0),ROW(INDIRECT("1:"&amp;ROWS(Tous)))),ROWS($60:67))),"")</f>
        <v>8</v>
      </c>
      <c r="U68" s="72"/>
      <c r="W68" s="5"/>
      <c r="Z68" s="5"/>
    </row>
    <row r="69" spans="2:27" s="28" customFormat="1" ht="16" customHeight="1" thickBot="1">
      <c r="B69" s="98" t="s">
        <v>117</v>
      </c>
      <c r="C69" s="99"/>
      <c r="D69" s="99"/>
      <c r="E69" s="99"/>
      <c r="F69" s="99"/>
      <c r="G69" s="99"/>
      <c r="H69" s="100"/>
      <c r="I69" s="69"/>
      <c r="J69" s="68">
        <f t="array" aca="1" ref="J69" ca="1">IF(ROWS($60:68)&lt;=COUNTA(Tous)-COUNTA(GChoisis),
INDEX(Tous,SMALL(IF((COUNTIF(GChoisis,Tous)=0),ROW(INDIRECT("1:"&amp;ROWS(Tous)))),ROWS($60:68))),"")</f>
        <v>9</v>
      </c>
      <c r="L69" s="79" t="s">
        <v>129</v>
      </c>
      <c r="M69" s="80"/>
      <c r="N69" s="80"/>
      <c r="O69" s="80"/>
      <c r="P69" s="80"/>
      <c r="Q69" s="80"/>
      <c r="R69" s="69"/>
      <c r="S69" s="68">
        <f t="array" aca="1" ref="S69" ca="1">IF(ROWS($60:68)&lt;=COUNTA(Tous)-COUNTA(HChoisis),
INDEX(Tous,SMALL(IF((COUNTIF(HChoisis,Tous)=0),ROW(INDIRECT("1:"&amp;ROWS(Tous)))),ROWS($60:68))),"")</f>
        <v>9</v>
      </c>
      <c r="U69" s="72"/>
      <c r="W69" s="5"/>
      <c r="Z69" s="5"/>
    </row>
    <row r="70" spans="2:27" s="28" customFormat="1" ht="16" customHeight="1" thickBot="1">
      <c r="B70" s="98" t="s">
        <v>118</v>
      </c>
      <c r="C70" s="99"/>
      <c r="D70" s="99"/>
      <c r="E70" s="99"/>
      <c r="F70" s="99"/>
      <c r="G70" s="99"/>
      <c r="H70" s="100"/>
      <c r="I70" s="69"/>
      <c r="J70" s="68">
        <f t="array" aca="1" ref="J70" ca="1">IF(ROWS($60:69)&lt;=COUNTA(Tous)-COUNTA(GChoisis),
INDEX(Tous,SMALL(IF((COUNTIF(GChoisis,Tous)=0),ROW(INDIRECT("1:"&amp;ROWS(Tous)))),ROWS($60:69))),"")</f>
        <v>10</v>
      </c>
      <c r="L70" s="79" t="s">
        <v>125</v>
      </c>
      <c r="M70" s="80"/>
      <c r="N70" s="80"/>
      <c r="O70" s="80"/>
      <c r="P70" s="80"/>
      <c r="Q70" s="80"/>
      <c r="R70" s="69"/>
      <c r="S70" s="68">
        <f t="array" aca="1" ref="S70" ca="1">IF(ROWS($60:69)&lt;=COUNTA(Tous)-COUNTA(HChoisis),
INDEX(Tous,SMALL(IF((COUNTIF(HChoisis,Tous)=0),ROW(INDIRECT("1:"&amp;ROWS(Tous)))),ROWS($60:69))),"")</f>
        <v>10</v>
      </c>
      <c r="U70" s="72"/>
      <c r="W70" s="5"/>
      <c r="Z70" s="5"/>
    </row>
    <row r="71" spans="2:27" s="28" customFormat="1" ht="16" customHeight="1" thickBot="1">
      <c r="B71" s="98" t="s">
        <v>198</v>
      </c>
      <c r="C71" s="99"/>
      <c r="D71" s="99"/>
      <c r="E71" s="99"/>
      <c r="F71" s="99"/>
      <c r="G71" s="99"/>
      <c r="H71" s="100"/>
      <c r="I71" s="69"/>
      <c r="J71" s="68">
        <f t="array" aca="1" ref="J71" ca="1">IF(ROWS($60:70)&lt;=COUNTA(Tous)-COUNTA(GChoisis),
INDEX(Tous,SMALL(IF((COUNTIF(GChoisis,Tous)=0),ROW(INDIRECT("1:"&amp;ROWS(Tous)))),ROWS($60:70))),"")</f>
        <v>11</v>
      </c>
      <c r="L71" s="79" t="s">
        <v>126</v>
      </c>
      <c r="M71" s="80"/>
      <c r="N71" s="80"/>
      <c r="O71" s="80"/>
      <c r="P71" s="80"/>
      <c r="Q71" s="80"/>
      <c r="R71" s="69"/>
      <c r="S71" s="68">
        <f t="array" aca="1" ref="S71" ca="1">IF(ROWS($60:70)&lt;=COUNTA(Tous)-COUNTA(HChoisis),
INDEX(Tous,SMALL(IF((COUNTIF(HChoisis,Tous)=0),ROW(INDIRECT("1:"&amp;ROWS(Tous)))),ROWS($60:70))),"")</f>
        <v>11</v>
      </c>
      <c r="U71" s="72"/>
      <c r="W71" s="5"/>
      <c r="Z71" s="5"/>
    </row>
    <row r="72" spans="2:27" s="28" customFormat="1" ht="16" customHeight="1" thickBot="1">
      <c r="B72" s="98" t="s">
        <v>119</v>
      </c>
      <c r="C72" s="99"/>
      <c r="D72" s="99"/>
      <c r="E72" s="99"/>
      <c r="F72" s="99"/>
      <c r="G72" s="99"/>
      <c r="H72" s="100"/>
      <c r="I72" s="69"/>
      <c r="J72" s="68">
        <f t="array" aca="1" ref="J72" ca="1">IF(ROWS($60:71)&lt;=COUNTA(Tous)-COUNTA(GChoisis),
INDEX(Tous,SMALL(IF((COUNTIF(GChoisis,Tous)=0),ROW(INDIRECT("1:"&amp;ROWS(Tous)))),ROWS($60:71))),"")</f>
        <v>12</v>
      </c>
      <c r="L72" s="79" t="s">
        <v>127</v>
      </c>
      <c r="M72" s="80"/>
      <c r="N72" s="80"/>
      <c r="O72" s="80"/>
      <c r="P72" s="80"/>
      <c r="Q72" s="80"/>
      <c r="R72" s="69"/>
      <c r="S72" s="68">
        <f t="array" aca="1" ref="S72" ca="1">IF(ROWS($60:71)&lt;=COUNTA(Tous)-COUNTA(HChoisis),
INDEX(Tous,SMALL(IF((COUNTIF(HChoisis,Tous)=0),ROW(INDIRECT("1:"&amp;ROWS(Tous)))),ROWS($60:71))),"")</f>
        <v>12</v>
      </c>
      <c r="U72" s="72"/>
      <c r="W72" s="5"/>
      <c r="Z72" s="5"/>
    </row>
    <row r="73" spans="2:27" s="28" customFormat="1" ht="16" customHeight="1" thickBot="1">
      <c r="B73" s="98" t="s">
        <v>120</v>
      </c>
      <c r="C73" s="99"/>
      <c r="D73" s="99"/>
      <c r="E73" s="99"/>
      <c r="F73" s="99"/>
      <c r="G73" s="99"/>
      <c r="H73" s="100"/>
      <c r="I73" s="69"/>
      <c r="J73" s="68">
        <f t="array" aca="1" ref="J73" ca="1">IF(ROWS($60:72)&lt;=COUNTA(Tous)-COUNTA(GChoisis),
INDEX(Tous,SMALL(IF((COUNTIF(GChoisis,Tous)=0),ROW(INDIRECT("1:"&amp;ROWS(Tous)))),ROWS($60:72))),"")</f>
        <v>13</v>
      </c>
      <c r="L73" s="79" t="s">
        <v>128</v>
      </c>
      <c r="M73" s="80"/>
      <c r="N73" s="80"/>
      <c r="O73" s="80"/>
      <c r="P73" s="80"/>
      <c r="Q73" s="80"/>
      <c r="R73" s="69"/>
      <c r="S73" s="68">
        <f t="array" aca="1" ref="S73" ca="1">IF(ROWS($60:72)&lt;=COUNTA(Tous)-COUNTA(HChoisis),
INDEX(Tous,SMALL(IF((COUNTIF(HChoisis,Tous)=0),ROW(INDIRECT("1:"&amp;ROWS(Tous)))),ROWS($60:72))),"")</f>
        <v>13</v>
      </c>
      <c r="U73" s="72"/>
      <c r="W73" s="76"/>
      <c r="X73" s="5"/>
      <c r="Y73" s="5"/>
      <c r="Z73" s="5"/>
    </row>
    <row r="74" spans="2:27" s="28" customFormat="1" ht="16" customHeight="1" thickBot="1">
      <c r="B74" s="98" t="s">
        <v>194</v>
      </c>
      <c r="C74" s="99"/>
      <c r="D74" s="99"/>
      <c r="E74" s="99"/>
      <c r="F74" s="99"/>
      <c r="G74" s="99"/>
      <c r="H74" s="100"/>
      <c r="I74" s="69"/>
      <c r="J74" s="68">
        <f t="array" aca="1" ref="J74" ca="1">IF(ROWS($60:73)&lt;=COUNTA(Tous)-COUNTA(GChoisis),
INDEX(Tous,SMALL(IF((COUNTIF(GChoisis,Tous)=0),ROW(INDIRECT("1:"&amp;ROWS(Tous)))),ROWS($60:73))),"")</f>
        <v>14</v>
      </c>
      <c r="L74" s="79" t="s">
        <v>181</v>
      </c>
      <c r="M74" s="80"/>
      <c r="N74" s="80"/>
      <c r="O74" s="80"/>
      <c r="P74" s="80"/>
      <c r="Q74" s="80"/>
      <c r="R74" s="69"/>
      <c r="S74" s="68">
        <f t="array" aca="1" ref="S74" ca="1">IF(ROWS($60:73)&lt;=COUNTA(Tous)-COUNTA(HChoisis),
INDEX(Tous,SMALL(IF((COUNTIF(HChoisis,Tous)=0),ROW(INDIRECT("1:"&amp;ROWS(Tous)))),ROWS($60:73))),"")</f>
        <v>14</v>
      </c>
      <c r="U74" s="72"/>
      <c r="W74" s="5"/>
      <c r="X74" s="5"/>
      <c r="Y74" s="5"/>
      <c r="Z74" s="5"/>
    </row>
    <row r="75" spans="2:27" s="28" customFormat="1" ht="16" customHeight="1" thickBot="1">
      <c r="B75" s="102" t="s">
        <v>121</v>
      </c>
      <c r="C75" s="103"/>
      <c r="D75" s="103"/>
      <c r="E75" s="103"/>
      <c r="F75" s="103"/>
      <c r="G75" s="103"/>
      <c r="H75" s="104"/>
      <c r="I75" s="69"/>
      <c r="J75" s="68">
        <f t="array" aca="1" ref="J75" ca="1">IF(ROWS($60:74)&lt;=COUNTA(Tous)-COUNTA(GChoisis),
INDEX(Tous,SMALL(IF((COUNTIF(GChoisis,Tous)=0),ROW(INDIRECT("1:"&amp;ROWS(Tous)))),ROWS($60:74))),"")</f>
        <v>15</v>
      </c>
      <c r="L75" s="79" t="s">
        <v>49</v>
      </c>
      <c r="M75" s="80"/>
      <c r="N75" s="80"/>
      <c r="O75" s="80"/>
      <c r="P75" s="80"/>
      <c r="Q75" s="80"/>
      <c r="R75" s="69"/>
      <c r="S75" s="68">
        <f t="array" aca="1" ref="S75" ca="1">IF(ROWS($60:74)&lt;=COUNTA(Tous)-COUNTA(HChoisis),
INDEX(Tous,SMALL(IF((COUNTIF(HChoisis,Tous)=0),ROW(INDIRECT("1:"&amp;ROWS(Tous)))),ROWS($60:74))),"")</f>
        <v>15</v>
      </c>
      <c r="U75" s="72"/>
      <c r="W75" s="5"/>
      <c r="X75" s="5"/>
      <c r="Y75" s="5"/>
      <c r="Z75" s="5"/>
    </row>
    <row r="76" spans="2:27" ht="10.5" customHeight="1">
      <c r="J76" s="27"/>
      <c r="S76" s="27"/>
      <c r="U76" s="16"/>
      <c r="V76"/>
      <c r="W76" s="5"/>
      <c r="X76" s="5"/>
      <c r="Y76" s="5"/>
      <c r="Z76" s="5"/>
    </row>
    <row r="77" spans="2:27" ht="17" thickBot="1">
      <c r="B77" s="26" t="s">
        <v>20</v>
      </c>
      <c r="J77" s="27"/>
      <c r="L77" s="62" t="s">
        <v>130</v>
      </c>
      <c r="M77" s="23"/>
      <c r="N77" s="23"/>
      <c r="O77" s="23"/>
      <c r="P77" s="23"/>
      <c r="Q77" s="23"/>
      <c r="S77" s="27"/>
      <c r="U77" s="16"/>
      <c r="V77"/>
      <c r="W77" s="5"/>
      <c r="X77" s="5"/>
      <c r="Y77" s="5"/>
      <c r="Z77" s="5"/>
    </row>
    <row r="78" spans="2:27" s="28" customFormat="1" ht="16" customHeight="1" thickBot="1">
      <c r="B78" s="95" t="s">
        <v>189</v>
      </c>
      <c r="C78" s="96"/>
      <c r="D78" s="96"/>
      <c r="E78" s="96"/>
      <c r="F78" s="96"/>
      <c r="G78" s="96"/>
      <c r="H78" s="97"/>
      <c r="I78" s="69"/>
      <c r="J78" s="68">
        <f t="array" aca="1" ref="J78" ca="1">IF(ROWS($77:77)&lt;=COUNTA(Tous)-COUNTA(IChoisis),
INDEX(Tous,SMALL(IF((COUNTIF(IChoisis,Tous)=0),ROW(INDIRECT("1:"&amp;ROWS(Tous)))),ROWS($77:77))),"")</f>
        <v>1</v>
      </c>
      <c r="K78" s="75"/>
      <c r="L78" s="79" t="s">
        <v>138</v>
      </c>
      <c r="M78" s="80"/>
      <c r="N78" s="80"/>
      <c r="O78" s="80"/>
      <c r="P78" s="80"/>
      <c r="Q78" s="80"/>
      <c r="R78" s="69"/>
      <c r="S78" s="68">
        <f t="array" aca="1" ref="S78" ca="1">IF(ROWS($77:77)&lt;=COUNTA(Tous)-COUNTA(JChoisis),
INDEX(Tous,SMALL(IF((COUNTIF(JChoisis,Tous)=0),ROW(INDIRECT("1:"&amp;ROWS(Tous)))),ROWS($77:77))),"")</f>
        <v>1</v>
      </c>
      <c r="U78" s="72"/>
      <c r="W78" s="5"/>
      <c r="X78" s="5"/>
      <c r="Y78" s="5"/>
      <c r="Z78" s="5"/>
      <c r="AA78" s="58"/>
    </row>
    <row r="79" spans="2:27" s="28" customFormat="1" ht="16" customHeight="1" thickBot="1">
      <c r="B79" s="98" t="s">
        <v>131</v>
      </c>
      <c r="C79" s="99"/>
      <c r="D79" s="99"/>
      <c r="E79" s="99"/>
      <c r="F79" s="99"/>
      <c r="G79" s="99"/>
      <c r="H79" s="100"/>
      <c r="I79" s="69"/>
      <c r="J79" s="68">
        <f t="array" aca="1" ref="J79" ca="1">IF(ROWS($77:78)&lt;=COUNTA(Tous)-COUNTA(IChoisis),
INDEX(Tous,SMALL(IF((COUNTIF(IChoisis,Tous)=0),ROW(INDIRECT("1:"&amp;ROWS(Tous)))),ROWS($77:78))),"")</f>
        <v>2</v>
      </c>
      <c r="L79" s="86" t="s">
        <v>139</v>
      </c>
      <c r="M79" s="87"/>
      <c r="N79" s="87"/>
      <c r="O79" s="87"/>
      <c r="P79" s="87"/>
      <c r="Q79" s="87"/>
      <c r="R79" s="69"/>
      <c r="S79" s="68">
        <f t="array" aca="1" ref="S79" ca="1">IF(ROWS($77:78)&lt;=COUNTA(Tous)-COUNTA(JChoisis),
INDEX(Tous,SMALL(IF((COUNTIF(JChoisis,Tous)=0),ROW(INDIRECT("1:"&amp;ROWS(Tous)))),ROWS($77:78))),"")</f>
        <v>2</v>
      </c>
      <c r="U79" s="72"/>
      <c r="W79" s="5"/>
      <c r="X79" s="5"/>
      <c r="Y79" s="5"/>
      <c r="Z79" s="5"/>
      <c r="AA79" s="58"/>
    </row>
    <row r="80" spans="2:27" s="28" customFormat="1" ht="16" customHeight="1" thickBot="1">
      <c r="B80" s="98" t="s">
        <v>47</v>
      </c>
      <c r="C80" s="99"/>
      <c r="D80" s="99"/>
      <c r="E80" s="99"/>
      <c r="F80" s="99"/>
      <c r="G80" s="99"/>
      <c r="H80" s="100"/>
      <c r="I80" s="69"/>
      <c r="J80" s="68">
        <f t="array" aca="1" ref="J80" ca="1">IF(ROWS($77:79)&lt;=COUNTA(Tous)-COUNTA(IChoisis),
INDEX(Tous,SMALL(IF((COUNTIF(IChoisis,Tous)=0),ROW(INDIRECT("1:"&amp;ROWS(Tous)))),ROWS($77:79))),"")</f>
        <v>3</v>
      </c>
      <c r="L80" s="79" t="s">
        <v>140</v>
      </c>
      <c r="M80" s="80"/>
      <c r="N80" s="80"/>
      <c r="O80" s="80"/>
      <c r="P80" s="80"/>
      <c r="Q80" s="80"/>
      <c r="R80" s="69"/>
      <c r="S80" s="68">
        <f t="array" aca="1" ref="S80" ca="1">IF(ROWS($77:79)&lt;=COUNTA(Tous)-COUNTA(JChoisis),
INDEX(Tous,SMALL(IF((COUNTIF(JChoisis,Tous)=0),ROW(INDIRECT("1:"&amp;ROWS(Tous)))),ROWS($77:79))),"")</f>
        <v>3</v>
      </c>
      <c r="U80" s="72"/>
      <c r="W80" s="58"/>
      <c r="X80" s="58"/>
      <c r="Y80" s="58"/>
      <c r="Z80" s="58"/>
      <c r="AA80" s="58"/>
    </row>
    <row r="81" spans="2:26" s="28" customFormat="1" ht="16" customHeight="1" thickBot="1">
      <c r="B81" s="98" t="s">
        <v>62</v>
      </c>
      <c r="C81" s="99"/>
      <c r="D81" s="99"/>
      <c r="E81" s="99"/>
      <c r="F81" s="99"/>
      <c r="G81" s="99"/>
      <c r="H81" s="100"/>
      <c r="I81" s="69"/>
      <c r="J81" s="68">
        <f t="array" aca="1" ref="J81" ca="1">IF(ROWS($77:80)&lt;=COUNTA(Tous)-COUNTA(IChoisis),
INDEX(Tous,SMALL(IF((COUNTIF(IChoisis,Tous)=0),ROW(INDIRECT("1:"&amp;ROWS(Tous)))),ROWS($77:80))),"")</f>
        <v>4</v>
      </c>
      <c r="L81" s="79" t="s">
        <v>141</v>
      </c>
      <c r="M81" s="80"/>
      <c r="N81" s="80"/>
      <c r="O81" s="80"/>
      <c r="P81" s="80"/>
      <c r="Q81" s="80"/>
      <c r="R81" s="69"/>
      <c r="S81" s="68">
        <f t="array" aca="1" ref="S81" ca="1">IF(ROWS($77:80)&lt;=COUNTA(Tous)-COUNTA(JChoisis),
INDEX(Tous,SMALL(IF((COUNTIF(JChoisis,Tous)=0),ROW(INDIRECT("1:"&amp;ROWS(Tous)))),ROWS($77:80))),"")</f>
        <v>4</v>
      </c>
      <c r="U81" s="72"/>
      <c r="W81" s="5"/>
      <c r="X81" s="5"/>
      <c r="Y81" s="5"/>
      <c r="Z81" s="5"/>
    </row>
    <row r="82" spans="2:26" s="28" customFormat="1" ht="16" customHeight="1" thickBot="1">
      <c r="B82" s="98" t="s">
        <v>132</v>
      </c>
      <c r="C82" s="99"/>
      <c r="D82" s="99"/>
      <c r="E82" s="99"/>
      <c r="F82" s="99"/>
      <c r="G82" s="99"/>
      <c r="H82" s="100"/>
      <c r="I82" s="69"/>
      <c r="J82" s="68">
        <f t="array" aca="1" ref="J82" ca="1">IF(ROWS($77:81)&lt;=COUNTA(Tous)-COUNTA(IChoisis),
INDEX(Tous,SMALL(IF((COUNTIF(IChoisis,Tous)=0),ROW(INDIRECT("1:"&amp;ROWS(Tous)))),ROWS($77:81))),"")</f>
        <v>5</v>
      </c>
      <c r="L82" s="79" t="s">
        <v>185</v>
      </c>
      <c r="M82" s="80"/>
      <c r="N82" s="80"/>
      <c r="O82" s="80"/>
      <c r="P82" s="80"/>
      <c r="Q82" s="80"/>
      <c r="R82" s="69"/>
      <c r="S82" s="68">
        <f t="array" aca="1" ref="S82" ca="1">IF(ROWS($77:81)&lt;=COUNTA(Tous)-COUNTA(JChoisis),
INDEX(Tous,SMALL(IF((COUNTIF(JChoisis,Tous)=0),ROW(INDIRECT("1:"&amp;ROWS(Tous)))),ROWS($77:81))),"")</f>
        <v>5</v>
      </c>
      <c r="U82" s="72"/>
      <c r="W82" s="5"/>
      <c r="X82" s="5"/>
      <c r="Y82" s="5"/>
      <c r="Z82" s="5"/>
    </row>
    <row r="83" spans="2:26" s="28" customFormat="1" ht="16" customHeight="1" thickBot="1">
      <c r="B83" s="98" t="s">
        <v>190</v>
      </c>
      <c r="C83" s="99"/>
      <c r="D83" s="99"/>
      <c r="E83" s="99"/>
      <c r="F83" s="99"/>
      <c r="G83" s="99"/>
      <c r="H83" s="100"/>
      <c r="I83" s="69"/>
      <c r="J83" s="68">
        <f t="array" aca="1" ref="J83" ca="1">IF(ROWS($77:82)&lt;=COUNTA(Tous)-COUNTA(IChoisis),
INDEX(Tous,SMALL(IF((COUNTIF(IChoisis,Tous)=0),ROW(INDIRECT("1:"&amp;ROWS(Tous)))),ROWS($77:82))),"")</f>
        <v>6</v>
      </c>
      <c r="L83" s="79" t="s">
        <v>159</v>
      </c>
      <c r="M83" s="80"/>
      <c r="N83" s="80"/>
      <c r="O83" s="80"/>
      <c r="P83" s="80"/>
      <c r="Q83" s="80"/>
      <c r="R83" s="69"/>
      <c r="S83" s="68">
        <f t="array" aca="1" ref="S83" ca="1">IF(ROWS($77:82)&lt;=COUNTA(Tous)-COUNTA(JChoisis),
INDEX(Tous,SMALL(IF((COUNTIF(JChoisis,Tous)=0),ROW(INDIRECT("1:"&amp;ROWS(Tous)))),ROWS($77:82))),"")</f>
        <v>6</v>
      </c>
      <c r="U83" s="72"/>
      <c r="W83" s="5"/>
      <c r="X83" s="5"/>
      <c r="Y83" s="5"/>
      <c r="Z83" s="5"/>
    </row>
    <row r="84" spans="2:26" s="28" customFormat="1" ht="16" customHeight="1" thickBot="1">
      <c r="B84" s="98" t="s">
        <v>133</v>
      </c>
      <c r="C84" s="99"/>
      <c r="D84" s="99"/>
      <c r="E84" s="99"/>
      <c r="F84" s="99"/>
      <c r="G84" s="99"/>
      <c r="H84" s="100"/>
      <c r="I84" s="69"/>
      <c r="J84" s="68">
        <f t="array" aca="1" ref="J84" ca="1">IF(ROWS($77:83)&lt;=COUNTA(Tous)-COUNTA(IChoisis),
INDEX(Tous,SMALL(IF((COUNTIF(IChoisis,Tous)=0),ROW(INDIRECT("1:"&amp;ROWS(Tous)))),ROWS($77:83))),"")</f>
        <v>7</v>
      </c>
      <c r="L84" s="79" t="s">
        <v>8</v>
      </c>
      <c r="M84" s="80"/>
      <c r="N84" s="80"/>
      <c r="O84" s="80"/>
      <c r="P84" s="80"/>
      <c r="Q84" s="80"/>
      <c r="R84" s="69"/>
      <c r="S84" s="68">
        <f t="array" aca="1" ref="S84" ca="1">IF(ROWS($77:83)&lt;=COUNTA(Tous)-COUNTA(JChoisis),
INDEX(Tous,SMALL(IF((COUNTIF(JChoisis,Tous)=0),ROW(INDIRECT("1:"&amp;ROWS(Tous)))),ROWS($77:83))),"")</f>
        <v>7</v>
      </c>
      <c r="U84" s="72"/>
      <c r="W84" s="5"/>
      <c r="X84" s="5"/>
      <c r="Y84" s="5"/>
      <c r="Z84" s="5"/>
    </row>
    <row r="85" spans="2:26" s="28" customFormat="1" ht="16" customHeight="1" thickBot="1">
      <c r="B85" s="98" t="s">
        <v>30</v>
      </c>
      <c r="C85" s="99"/>
      <c r="D85" s="99"/>
      <c r="E85" s="99"/>
      <c r="F85" s="99"/>
      <c r="G85" s="99"/>
      <c r="H85" s="100"/>
      <c r="I85" s="69"/>
      <c r="J85" s="68">
        <f t="array" aca="1" ref="J85" ca="1">IF(ROWS($77:84)&lt;=COUNTA(Tous)-COUNTA(IChoisis),
INDEX(Tous,SMALL(IF((COUNTIF(IChoisis,Tous)=0),ROW(INDIRECT("1:"&amp;ROWS(Tous)))),ROWS($77:84))),"")</f>
        <v>8</v>
      </c>
      <c r="L85" s="79" t="s">
        <v>160</v>
      </c>
      <c r="M85" s="80"/>
      <c r="N85" s="80"/>
      <c r="O85" s="80"/>
      <c r="P85" s="80"/>
      <c r="Q85" s="80"/>
      <c r="R85" s="69"/>
      <c r="S85" s="68">
        <f t="array" aca="1" ref="S85" ca="1">IF(ROWS($77:84)&lt;=COUNTA(Tous)-COUNTA(JChoisis),
INDEX(Tous,SMALL(IF((COUNTIF(JChoisis,Tous)=0),ROW(INDIRECT("1:"&amp;ROWS(Tous)))),ROWS($77:84))),"")</f>
        <v>8</v>
      </c>
      <c r="U85" s="72"/>
      <c r="W85" s="5"/>
      <c r="X85" s="5"/>
      <c r="Y85" s="5"/>
      <c r="Z85" s="5"/>
    </row>
    <row r="86" spans="2:26" s="28" customFormat="1" ht="16" customHeight="1" thickBot="1">
      <c r="B86" s="98" t="s">
        <v>134</v>
      </c>
      <c r="C86" s="99"/>
      <c r="D86" s="99"/>
      <c r="E86" s="99"/>
      <c r="F86" s="99"/>
      <c r="G86" s="99"/>
      <c r="H86" s="100"/>
      <c r="I86" s="69"/>
      <c r="J86" s="68">
        <f t="array" aca="1" ref="J86" ca="1">IF(ROWS($77:85)&lt;=COUNTA(Tous)-COUNTA(IChoisis),
INDEX(Tous,SMALL(IF((COUNTIF(IChoisis,Tous)=0),ROW(INDIRECT("1:"&amp;ROWS(Tous)))),ROWS($77:85))),"")</f>
        <v>9</v>
      </c>
      <c r="L86" s="79" t="s">
        <v>142</v>
      </c>
      <c r="M86" s="80"/>
      <c r="N86" s="80"/>
      <c r="O86" s="80"/>
      <c r="P86" s="80"/>
      <c r="Q86" s="80"/>
      <c r="R86" s="69"/>
      <c r="S86" s="68">
        <f t="array" aca="1" ref="S86" ca="1">IF(ROWS($77:85)&lt;=COUNTA(Tous)-COUNTA(JChoisis),
INDEX(Tous,SMALL(IF((COUNTIF(JChoisis,Tous)=0),ROW(INDIRECT("1:"&amp;ROWS(Tous)))),ROWS($77:85))),"")</f>
        <v>9</v>
      </c>
      <c r="U86" s="72"/>
      <c r="W86" s="5"/>
      <c r="X86" s="5"/>
      <c r="Y86" s="5"/>
      <c r="Z86" s="5"/>
    </row>
    <row r="87" spans="2:26" s="28" customFormat="1" ht="16" customHeight="1" thickBot="1">
      <c r="B87" s="98" t="s">
        <v>42</v>
      </c>
      <c r="C87" s="99"/>
      <c r="D87" s="99"/>
      <c r="E87" s="99"/>
      <c r="F87" s="99"/>
      <c r="G87" s="99"/>
      <c r="H87" s="100"/>
      <c r="I87" s="69"/>
      <c r="J87" s="68">
        <f t="array" aca="1" ref="J87" ca="1">IF(ROWS($77:86)&lt;=COUNTA(Tous)-COUNTA(IChoisis),
INDEX(Tous,SMALL(IF((COUNTIF(IChoisis,Tous)=0),ROW(INDIRECT("1:"&amp;ROWS(Tous)))),ROWS($77:86))),"")</f>
        <v>10</v>
      </c>
      <c r="L87" s="79" t="s">
        <v>184</v>
      </c>
      <c r="M87" s="80"/>
      <c r="N87" s="80"/>
      <c r="O87" s="80"/>
      <c r="P87" s="80"/>
      <c r="Q87" s="80"/>
      <c r="R87" s="69"/>
      <c r="S87" s="68">
        <f t="array" aca="1" ref="S87" ca="1">IF(ROWS($77:86)&lt;=COUNTA(Tous)-COUNTA(JChoisis),
INDEX(Tous,SMALL(IF((COUNTIF(JChoisis,Tous)=0),ROW(INDIRECT("1:"&amp;ROWS(Tous)))),ROWS($77:86))),"")</f>
        <v>10</v>
      </c>
      <c r="U87" s="72"/>
      <c r="W87" s="5"/>
      <c r="X87" s="5"/>
      <c r="Y87" s="5"/>
      <c r="Z87" s="5"/>
    </row>
    <row r="88" spans="2:26" s="28" customFormat="1" ht="16" customHeight="1" thickBot="1">
      <c r="B88" s="98" t="s">
        <v>135</v>
      </c>
      <c r="C88" s="99"/>
      <c r="D88" s="99"/>
      <c r="E88" s="99"/>
      <c r="F88" s="99"/>
      <c r="G88" s="99"/>
      <c r="H88" s="100"/>
      <c r="I88" s="69"/>
      <c r="J88" s="68">
        <f t="array" aca="1" ref="J88" ca="1">IF(ROWS($77:87)&lt;=COUNTA(Tous)-COUNTA(IChoisis),
INDEX(Tous,SMALL(IF((COUNTIF(IChoisis,Tous)=0),ROW(INDIRECT("1:"&amp;ROWS(Tous)))),ROWS($77:87))),"")</f>
        <v>11</v>
      </c>
      <c r="L88" s="79" t="s">
        <v>143</v>
      </c>
      <c r="M88" s="80"/>
      <c r="N88" s="80"/>
      <c r="O88" s="80"/>
      <c r="P88" s="80"/>
      <c r="Q88" s="80"/>
      <c r="R88" s="69"/>
      <c r="S88" s="68">
        <f t="array" aca="1" ref="S88" ca="1">IF(ROWS($77:87)&lt;=COUNTA(Tous)-COUNTA(JChoisis),
INDEX(Tous,SMALL(IF((COUNTIF(JChoisis,Tous)=0),ROW(INDIRECT("1:"&amp;ROWS(Tous)))),ROWS($77:87))),"")</f>
        <v>11</v>
      </c>
      <c r="U88" s="72"/>
      <c r="W88" s="5"/>
      <c r="X88" s="5"/>
      <c r="Y88" s="5"/>
      <c r="Z88" s="5"/>
    </row>
    <row r="89" spans="2:26" s="28" customFormat="1" ht="16" customHeight="1" thickBot="1">
      <c r="B89" s="98" t="s">
        <v>7</v>
      </c>
      <c r="C89" s="99"/>
      <c r="D89" s="99"/>
      <c r="E89" s="99"/>
      <c r="F89" s="99"/>
      <c r="G89" s="99"/>
      <c r="H89" s="100"/>
      <c r="I89" s="69"/>
      <c r="J89" s="68">
        <f t="array" aca="1" ref="J89" ca="1">IF(ROWS($77:88)&lt;=COUNTA(Tous)-COUNTA(IChoisis),
INDEX(Tous,SMALL(IF((COUNTIF(IChoisis,Tous)=0),ROW(INDIRECT("1:"&amp;ROWS(Tous)))),ROWS($77:88))),"")</f>
        <v>12</v>
      </c>
      <c r="L89" s="79" t="s">
        <v>144</v>
      </c>
      <c r="M89" s="80"/>
      <c r="N89" s="80"/>
      <c r="O89" s="80"/>
      <c r="P89" s="80"/>
      <c r="Q89" s="80"/>
      <c r="R89" s="69"/>
      <c r="S89" s="68">
        <f t="array" aca="1" ref="S89" ca="1">IF(ROWS($77:88)&lt;=COUNTA(Tous)-COUNTA(JChoisis),
INDEX(Tous,SMALL(IF((COUNTIF(JChoisis,Tous)=0),ROW(INDIRECT("1:"&amp;ROWS(Tous)))),ROWS($77:88))),"")</f>
        <v>12</v>
      </c>
      <c r="U89" s="72"/>
      <c r="W89" s="5"/>
      <c r="X89" s="5"/>
      <c r="Y89" s="5"/>
      <c r="Z89" s="5"/>
    </row>
    <row r="90" spans="2:26" s="28" customFormat="1" ht="16" customHeight="1" thickBot="1">
      <c r="B90" s="98" t="s">
        <v>136</v>
      </c>
      <c r="C90" s="99"/>
      <c r="D90" s="99"/>
      <c r="E90" s="99"/>
      <c r="F90" s="99"/>
      <c r="G90" s="99"/>
      <c r="H90" s="100"/>
      <c r="I90" s="69"/>
      <c r="J90" s="68">
        <f t="array" aca="1" ref="J90" ca="1">IF(ROWS($77:89)&lt;=COUNTA(Tous)-COUNTA(IChoisis),
INDEX(Tous,SMALL(IF((COUNTIF(IChoisis,Tous)=0),ROW(INDIRECT("1:"&amp;ROWS(Tous)))),ROWS($77:89))),"")</f>
        <v>13</v>
      </c>
      <c r="L90" s="79" t="s">
        <v>59</v>
      </c>
      <c r="M90" s="80"/>
      <c r="N90" s="80"/>
      <c r="O90" s="80"/>
      <c r="P90" s="80"/>
      <c r="Q90" s="80"/>
      <c r="R90" s="69"/>
      <c r="S90" s="68">
        <f t="array" aca="1" ref="S90" ca="1">IF(ROWS($77:89)&lt;=COUNTA(Tous)-COUNTA(JChoisis),
INDEX(Tous,SMALL(IF((COUNTIF(JChoisis,Tous)=0),ROW(INDIRECT("1:"&amp;ROWS(Tous)))),ROWS($77:89))),"")</f>
        <v>13</v>
      </c>
      <c r="U90" s="72"/>
      <c r="W90" s="5"/>
      <c r="X90" s="5"/>
      <c r="Y90" s="5"/>
      <c r="Z90" s="5"/>
    </row>
    <row r="91" spans="2:26" s="28" customFormat="1" ht="16" customHeight="1" thickBot="1">
      <c r="B91" s="98" t="s">
        <v>58</v>
      </c>
      <c r="C91" s="99"/>
      <c r="D91" s="99"/>
      <c r="E91" s="99"/>
      <c r="F91" s="99"/>
      <c r="G91" s="99"/>
      <c r="H91" s="100"/>
      <c r="I91" s="69"/>
      <c r="J91" s="68">
        <f t="array" aca="1" ref="J91" ca="1">IF(ROWS($77:90)&lt;=COUNTA(Tous)-COUNTA(IChoisis),
INDEX(Tous,SMALL(IF((COUNTIF(IChoisis,Tous)=0),ROW(INDIRECT("1:"&amp;ROWS(Tous)))),ROWS($77:90))),"")</f>
        <v>14</v>
      </c>
      <c r="L91" s="79" t="s">
        <v>145</v>
      </c>
      <c r="M91" s="80"/>
      <c r="N91" s="80"/>
      <c r="O91" s="80"/>
      <c r="P91" s="80"/>
      <c r="Q91" s="80"/>
      <c r="R91" s="69"/>
      <c r="S91" s="68">
        <f t="array" aca="1" ref="S91" ca="1">IF(ROWS($77:90)&lt;=COUNTA(Tous)-COUNTA(JChoisis),
INDEX(Tous,SMALL(IF((COUNTIF(JChoisis,Tous)=0),ROW(INDIRECT("1:"&amp;ROWS(Tous)))),ROWS($77:90))),"")</f>
        <v>14</v>
      </c>
      <c r="U91" s="72"/>
      <c r="W91" s="5"/>
      <c r="X91" s="5"/>
      <c r="Y91" s="5"/>
      <c r="Z91" s="5"/>
    </row>
    <row r="92" spans="2:26" s="28" customFormat="1" ht="16" customHeight="1" thickBot="1">
      <c r="B92" s="102" t="s">
        <v>137</v>
      </c>
      <c r="C92" s="103"/>
      <c r="D92" s="103"/>
      <c r="E92" s="103"/>
      <c r="F92" s="103"/>
      <c r="G92" s="103"/>
      <c r="H92" s="104"/>
      <c r="I92" s="69"/>
      <c r="J92" s="68">
        <f t="array" aca="1" ref="J92" ca="1">IF(ROWS($77:91)&lt;=COUNTA(Tous)-COUNTA(IChoisis),
INDEX(Tous,SMALL(IF((COUNTIF(IChoisis,Tous)=0),ROW(INDIRECT("1:"&amp;ROWS(Tous)))),ROWS($77:91))),"")</f>
        <v>15</v>
      </c>
      <c r="L92" s="79" t="s">
        <v>146</v>
      </c>
      <c r="M92" s="80"/>
      <c r="N92" s="80"/>
      <c r="O92" s="80"/>
      <c r="P92" s="80"/>
      <c r="Q92" s="80"/>
      <c r="R92" s="69"/>
      <c r="S92" s="68">
        <f t="array" aca="1" ref="S92" ca="1">IF(ROWS($77:91)&lt;=COUNTA(Tous)-COUNTA(JChoisis),
INDEX(Tous,SMALL(IF((COUNTIF(JChoisis,Tous)=0),ROW(INDIRECT("1:"&amp;ROWS(Tous)))),ROWS($77:91))),"")</f>
        <v>15</v>
      </c>
      <c r="U92" s="72"/>
      <c r="W92" s="5"/>
      <c r="X92" s="5"/>
      <c r="Y92" s="5"/>
      <c r="Z92" s="5"/>
    </row>
    <row r="93" spans="2:26" ht="30" customHeight="1">
      <c r="B93" s="12"/>
      <c r="C93" s="12"/>
      <c r="D93" s="12"/>
      <c r="E93" s="12"/>
      <c r="F93" s="12"/>
      <c r="G93" s="12"/>
      <c r="H93" s="12"/>
      <c r="J93" s="15"/>
      <c r="K93" s="15"/>
      <c r="L93" s="13"/>
      <c r="M93" s="13"/>
      <c r="N93" s="13"/>
      <c r="O93" s="13"/>
      <c r="P93" s="13"/>
      <c r="Q93" s="13"/>
      <c r="U93" s="16"/>
      <c r="V93"/>
      <c r="W93" s="5"/>
      <c r="X93" s="5"/>
      <c r="Y93" s="5"/>
      <c r="Z93" s="5"/>
    </row>
    <row r="94" spans="2:26" ht="20.25" customHeight="1">
      <c r="B94" s="14" t="s">
        <v>22</v>
      </c>
      <c r="C94" s="81"/>
      <c r="D94" s="82"/>
      <c r="E94" s="82"/>
      <c r="F94" s="82"/>
      <c r="G94" s="83"/>
      <c r="H94" s="14" t="s">
        <v>23</v>
      </c>
      <c r="I94" s="81"/>
      <c r="J94" s="82"/>
      <c r="K94" s="82"/>
      <c r="L94" s="82"/>
      <c r="M94" s="82"/>
      <c r="N94" s="83"/>
      <c r="O94" s="14" t="s">
        <v>24</v>
      </c>
      <c r="P94" s="92"/>
      <c r="Q94" s="93"/>
      <c r="R94" s="94"/>
      <c r="U94" s="16"/>
      <c r="V94"/>
      <c r="W94" s="77" t="s">
        <v>162</v>
      </c>
      <c r="X94" s="77"/>
      <c r="Y94" s="77"/>
      <c r="Z94" s="77"/>
    </row>
    <row r="95" spans="2:26" ht="25" customHeight="1" thickBot="1">
      <c r="U95" s="16"/>
      <c r="V95"/>
      <c r="W95" s="77"/>
      <c r="X95" s="77"/>
      <c r="Y95" s="77"/>
      <c r="Z95" s="77"/>
    </row>
    <row r="96" spans="2:26" ht="43.5" customHeight="1" thickTop="1">
      <c r="B96" s="30" t="s">
        <v>71</v>
      </c>
      <c r="C96" s="31"/>
      <c r="D96" s="31"/>
      <c r="E96" s="31"/>
      <c r="F96" s="32"/>
      <c r="G96" s="33" t="s">
        <v>1</v>
      </c>
      <c r="H96" s="33" t="s">
        <v>2</v>
      </c>
      <c r="I96" s="33" t="s">
        <v>26</v>
      </c>
      <c r="J96" s="33" t="s">
        <v>6</v>
      </c>
      <c r="K96" s="33" t="s">
        <v>12</v>
      </c>
      <c r="L96" s="33" t="s">
        <v>27</v>
      </c>
      <c r="M96" s="33" t="s">
        <v>15</v>
      </c>
      <c r="N96" s="33" t="s">
        <v>16</v>
      </c>
      <c r="O96" s="33" t="s">
        <v>20</v>
      </c>
      <c r="P96" s="34" t="s">
        <v>130</v>
      </c>
      <c r="Q96" s="35" t="s">
        <v>28</v>
      </c>
      <c r="R96" s="63" t="s">
        <v>29</v>
      </c>
      <c r="S96" s="64" t="s">
        <v>177</v>
      </c>
      <c r="T96" s="65" t="s">
        <v>176</v>
      </c>
      <c r="U96" s="36" t="s">
        <v>168</v>
      </c>
      <c r="V96" s="5"/>
      <c r="W96" s="5"/>
      <c r="X96" s="5"/>
      <c r="Y96" s="5"/>
    </row>
    <row r="97" spans="2:27" ht="13.5" customHeight="1">
      <c r="B97" s="89" t="s">
        <v>182</v>
      </c>
      <c r="C97" s="90"/>
      <c r="D97" s="90"/>
      <c r="E97" s="90"/>
      <c r="F97" s="91"/>
      <c r="G97" s="37">
        <f>I10</f>
        <v>0</v>
      </c>
      <c r="H97" s="37">
        <f>R24</f>
        <v>0</v>
      </c>
      <c r="I97" s="37">
        <f>I40</f>
        <v>0</v>
      </c>
      <c r="J97" s="37">
        <f>R39</f>
        <v>0</v>
      </c>
      <c r="K97" s="37">
        <f>I55</f>
        <v>0</v>
      </c>
      <c r="L97" s="37">
        <f>R54</f>
        <v>0</v>
      </c>
      <c r="M97" s="37">
        <f t="shared" ref="M97:M102" si="0">I70</f>
        <v>0</v>
      </c>
      <c r="N97" s="37">
        <f t="shared" ref="N97:N103" si="1">R69</f>
        <v>0</v>
      </c>
      <c r="O97" s="37">
        <f t="shared" ref="O97:O104" si="2">I85</f>
        <v>0</v>
      </c>
      <c r="P97" s="38">
        <f t="shared" ref="P97:P105" si="3">R84</f>
        <v>0</v>
      </c>
      <c r="Q97" s="39">
        <f t="shared" ref="Q97:Q111" si="4">SUM(G97:P97)</f>
        <v>0</v>
      </c>
      <c r="R97" s="40">
        <f>RANK(Q97,$Q$97:$Q$111,1)</f>
        <v>1</v>
      </c>
      <c r="S97" s="41">
        <f>IF(AND(Q97&gt;=0,Q97&lt;=35),9,IF(AND(Q97&gt;=36,Q97&lt;=54),8,IF(AND(Q97&gt;=55,Q97&lt;=73),7,IF(AND(Q97&gt;=74,Q97&lt;=88),6,IF(AND(Q97&gt;=89,Q97&lt;=102),5,IF(AND(Q97&gt;=103,Q97&lt;=110),4,IF(AND(Q97&gt;=111,Q97&lt;=119),3))))))) + IF(AND(Q97&gt;=120,Q97&lt;=126),2,IF(AND(Q97&gt;=127,Q97&lt;=150),1))</f>
        <v>9</v>
      </c>
      <c r="T97" s="42">
        <f>IF(AND(Q97&gt;=0,Q97&lt;=39),9,IF(AND(Q97&gt;=40,Q97&lt;=56),8,IF(AND(Q97&gt;=57,Q97&lt;=72),7,IF(AND(Q97&gt;=73,Q97&lt;=87),6,IF(AND(Q97&gt;=88,Q97&lt;=100),5,IF(AND(Q97&gt;=101,Q97&lt;=109),4,IF(AND(Q97&gt;=110,Q97&lt;=117),3))))))) + IF(AND(Q97&gt;=118,Q97&lt;=125),2,IF(AND(Q97&gt;=126,Q97&lt;=150),1))</f>
        <v>9</v>
      </c>
      <c r="U97" s="29">
        <f>RANK(Q97,$Q$97:$Q$111,0)</f>
        <v>1</v>
      </c>
      <c r="V97" s="5"/>
      <c r="W97" s="5"/>
      <c r="X97" s="5"/>
    </row>
    <row r="98" spans="2:27" ht="13.5" customHeight="1">
      <c r="B98" s="124" t="s">
        <v>147</v>
      </c>
      <c r="C98" s="125"/>
      <c r="D98" s="125"/>
      <c r="E98" s="125"/>
      <c r="F98" s="126"/>
      <c r="G98" s="37">
        <f t="shared" ref="G98:G110" si="5">I11</f>
        <v>0</v>
      </c>
      <c r="H98" s="37">
        <f t="shared" ref="H98:H105" si="6">R10</f>
        <v>0</v>
      </c>
      <c r="I98" s="37">
        <f>I41</f>
        <v>0</v>
      </c>
      <c r="J98" s="37">
        <f>R40</f>
        <v>0</v>
      </c>
      <c r="K98" s="37">
        <f>I56</f>
        <v>0</v>
      </c>
      <c r="L98" s="37">
        <f>R55</f>
        <v>0</v>
      </c>
      <c r="M98" s="37">
        <f t="shared" si="0"/>
        <v>0</v>
      </c>
      <c r="N98" s="37">
        <f t="shared" si="1"/>
        <v>0</v>
      </c>
      <c r="O98" s="37">
        <f t="shared" si="2"/>
        <v>0</v>
      </c>
      <c r="P98" s="38">
        <f t="shared" si="3"/>
        <v>0</v>
      </c>
      <c r="Q98" s="39">
        <f t="shared" si="4"/>
        <v>0</v>
      </c>
      <c r="R98" s="40">
        <f t="shared" ref="R98:R111" si="7">RANK(Q98,$Q$97:$Q$111,1)</f>
        <v>1</v>
      </c>
      <c r="S98" s="41">
        <f>IF(AND(Q98&gt;=0,Q98&lt;=54),9,IF(AND(Q98&gt;=55,Q98&lt;=63),8,IF(AND(Q98&gt;=64,Q98&lt;=72),7,IF(AND(Q98&gt;=73,Q98&lt;=82),6,IF(AND(Q98&gt;=83,Q98&lt;=91),5,IF(AND(Q98&gt;=92,Q98&lt;=99),4,IF(AND(Q98&gt;=100,Q98&lt;=107),3))))))) + IF(AND(Q98&gt;=108,Q98&lt;=114),2,IF(AND(Q98&gt;=115,Q98&lt;=150),1))</f>
        <v>9</v>
      </c>
      <c r="T98" s="42">
        <f>IF(AND(Q98&gt;=0,Q98&lt;=43),9,IF(AND(Q98&gt;=44,Q98&lt;=52),8,IF(AND(Q98&gt;=53,Q98&lt;=60),7,IF(AND(Q98&gt;=61,Q98&lt;=69),6,IF(AND(Q98&gt;=70,Q98&lt;=81),5,IF(AND(Q98&gt;=82,Q98&lt;=91),4,IF(AND(Q98&gt;=92,Q98&lt;=101),3))))))) + IF(AND(Q98&gt;=102,Q98&lt;=111),2,IF(AND(Q98&gt;=112,Q98&lt;=150),1))</f>
        <v>9</v>
      </c>
      <c r="U98" s="29">
        <f t="shared" ref="U98:U111" si="8">RANK(Q98,$Q$97:$Q$111,0)</f>
        <v>1</v>
      </c>
      <c r="V98" s="5"/>
      <c r="W98" s="5"/>
      <c r="X98" s="5"/>
    </row>
    <row r="99" spans="2:27" ht="13.5" customHeight="1">
      <c r="B99" s="89" t="s">
        <v>148</v>
      </c>
      <c r="C99" s="90"/>
      <c r="D99" s="90"/>
      <c r="E99" s="90"/>
      <c r="F99" s="91"/>
      <c r="G99" s="37">
        <f t="shared" si="5"/>
        <v>0</v>
      </c>
      <c r="H99" s="37">
        <f t="shared" si="6"/>
        <v>0</v>
      </c>
      <c r="I99" s="37">
        <f>I27</f>
        <v>0</v>
      </c>
      <c r="J99" s="37">
        <f>R41</f>
        <v>0</v>
      </c>
      <c r="K99" s="37">
        <f>I57</f>
        <v>0</v>
      </c>
      <c r="L99" s="37">
        <f>R56</f>
        <v>0</v>
      </c>
      <c r="M99" s="37">
        <f t="shared" si="0"/>
        <v>0</v>
      </c>
      <c r="N99" s="37">
        <f t="shared" si="1"/>
        <v>0</v>
      </c>
      <c r="O99" s="37">
        <f t="shared" si="2"/>
        <v>0</v>
      </c>
      <c r="P99" s="38">
        <f t="shared" si="3"/>
        <v>0</v>
      </c>
      <c r="Q99" s="39">
        <f t="shared" si="4"/>
        <v>0</v>
      </c>
      <c r="R99" s="40">
        <f t="shared" si="7"/>
        <v>1</v>
      </c>
      <c r="S99" s="41">
        <f>IF(AND(Q99&gt;=0,Q99&lt;=48),9,IF(AND(Q99&gt;=49,Q99&lt;=60),8,IF(AND(Q99&gt;=61,Q99&lt;=68),7,IF(AND(Q99&gt;=69,Q99&lt;=75),6,IF(AND(Q99&gt;=76,Q99&lt;=84),5,IF(AND(Q99&gt;=85,Q99&lt;=94),4,IF(AND(Q99&gt;=95,Q99&lt;=102),3))))))) + IF(AND(Q99&gt;=103,Q99&lt;=110),2,IF(AND(Q99&gt;=111,Q99&lt;=150),1))</f>
        <v>9</v>
      </c>
      <c r="T99" s="43">
        <f>IF(AND(Q99&gt;=0,Q99&lt;=38),9,IF(AND(Q99&gt;=39,Q99&lt;=47),8,IF(AND(Q99&gt;=48,Q99&lt;=56),7,IF(AND(Q99&gt;=57,Q99&lt;=65),6,IF(AND(Q99&gt;=66,Q99&lt;=76),5,IF(AND(Q99&gt;=77,Q99&lt;=86),4,IF(AND(Q99&gt;=87,Q99&lt;=97),3))))))) + IF(AND(Q99&gt;=98,Q99&lt;=107),2,IF(AND(Q99&gt;=108,Q99&lt;=150),1))</f>
        <v>9</v>
      </c>
      <c r="U99" s="29">
        <f t="shared" si="8"/>
        <v>1</v>
      </c>
      <c r="V99" s="5"/>
      <c r="W99" s="5"/>
      <c r="X99" s="5"/>
    </row>
    <row r="100" spans="2:27" ht="13.5" customHeight="1">
      <c r="B100" s="124" t="s">
        <v>149</v>
      </c>
      <c r="C100" s="125"/>
      <c r="D100" s="125"/>
      <c r="E100" s="125"/>
      <c r="F100" s="126"/>
      <c r="G100" s="37">
        <f t="shared" si="5"/>
        <v>0</v>
      </c>
      <c r="H100" s="37">
        <f t="shared" si="6"/>
        <v>0</v>
      </c>
      <c r="I100" s="37">
        <f t="shared" ref="I100:I105" si="9">I28</f>
        <v>0</v>
      </c>
      <c r="J100" s="37">
        <f t="shared" ref="J100:J106" si="10">R27</f>
        <v>0</v>
      </c>
      <c r="K100" s="37">
        <f>I58</f>
        <v>0</v>
      </c>
      <c r="L100" s="37">
        <f>R57</f>
        <v>0</v>
      </c>
      <c r="M100" s="37">
        <f t="shared" si="0"/>
        <v>0</v>
      </c>
      <c r="N100" s="37">
        <f t="shared" si="1"/>
        <v>0</v>
      </c>
      <c r="O100" s="37">
        <f t="shared" si="2"/>
        <v>0</v>
      </c>
      <c r="P100" s="38">
        <f t="shared" si="3"/>
        <v>0</v>
      </c>
      <c r="Q100" s="39">
        <f t="shared" si="4"/>
        <v>0</v>
      </c>
      <c r="R100" s="40">
        <f t="shared" si="7"/>
        <v>1</v>
      </c>
      <c r="S100" s="41">
        <f>IF(AND(Q100&gt;=0,Q100&lt;=33),9,IF(AND(Q100&gt;=34,Q100&lt;=44),8,IF(AND(Q100&gt;=45,Q100&lt;=55),7,IF(AND(Q100&gt;=56,Q100&lt;=68),6,IF(AND(Q100&gt;=69,Q100&lt;=79),5,IF(AND(Q100&gt;=80,Q100&lt;=90),4,IF(AND(Q100&gt;=91,Q100&lt;=102),3))))))) + IF(AND(Q100&gt;=103,Q100&lt;=114),2,IF(AND(Q100&gt;=115,Q100&lt;=150),1))</f>
        <v>9</v>
      </c>
      <c r="T100" s="44">
        <f>IF(AND(Q100&gt;=0,Q100&lt;=39),9,IF(AND(Q100&gt;=40,Q100&lt;=53),8,IF(AND(Q100&gt;=54,Q100&lt;=70),7,IF(AND(Q100&gt;=71,Q100&lt;=84),6,IF(AND(Q100&gt;=85,Q100&lt;=97),5,IF(AND(Q100&gt;=98,Q100&lt;=107),4,IF(AND(Q100&gt;=108,Q100&lt;=114),3))))))) + IF(AND(Q100&gt;=115,Q100&lt;=122),2,IF(AND(Q100&gt;=123,Q100&lt;=150),1))</f>
        <v>9</v>
      </c>
      <c r="U100" s="29">
        <f t="shared" si="8"/>
        <v>1</v>
      </c>
      <c r="V100" s="5"/>
      <c r="W100" s="5"/>
      <c r="X100" s="5"/>
    </row>
    <row r="101" spans="2:27" ht="13.5" customHeight="1">
      <c r="B101" s="124" t="s">
        <v>150</v>
      </c>
      <c r="C101" s="125"/>
      <c r="D101" s="125"/>
      <c r="E101" s="125"/>
      <c r="F101" s="126"/>
      <c r="G101" s="37">
        <f t="shared" si="5"/>
        <v>0</v>
      </c>
      <c r="H101" s="37">
        <f t="shared" si="6"/>
        <v>0</v>
      </c>
      <c r="I101" s="37">
        <f t="shared" si="9"/>
        <v>0</v>
      </c>
      <c r="J101" s="37">
        <f t="shared" si="10"/>
        <v>0</v>
      </c>
      <c r="K101" s="37">
        <f t="shared" ref="K101:K111" si="11">I44</f>
        <v>0</v>
      </c>
      <c r="L101" s="37">
        <f>R58</f>
        <v>0</v>
      </c>
      <c r="M101" s="37">
        <f t="shared" si="0"/>
        <v>0</v>
      </c>
      <c r="N101" s="37">
        <f t="shared" si="1"/>
        <v>0</v>
      </c>
      <c r="O101" s="37">
        <f t="shared" si="2"/>
        <v>0</v>
      </c>
      <c r="P101" s="38">
        <f t="shared" si="3"/>
        <v>0</v>
      </c>
      <c r="Q101" s="39">
        <f t="shared" si="4"/>
        <v>0</v>
      </c>
      <c r="R101" s="40">
        <f t="shared" si="7"/>
        <v>1</v>
      </c>
      <c r="S101" s="41">
        <f>IF(AND(Q101&gt;=0,Q101&lt;=30),9,IF(AND(Q101&gt;=31,Q101&lt;=42),8,IF(AND(Q101&gt;=43,Q101&lt;=56),7,IF(AND(Q101&gt;=57,Q101&lt;=71),6,IF(AND(Q101&gt;=72,Q101&lt;=83),5,IF(AND(Q101&gt;=84,Q101&lt;=95),4,IF(AND(Q101&gt;=96,Q101&lt;=107),3))))))) + IF(AND(Q101&gt;=108,Q101&lt;=122),2,IF(AND(Q101&gt;=123,Q101&lt;=150),1))</f>
        <v>9</v>
      </c>
      <c r="T101" s="44">
        <f>IF(AND(Q101&gt;=0,Q101&lt;=33),9,IF(AND(Q101&gt;=34,Q101&lt;=45),8,IF(AND(Q101&gt;=46,Q101&lt;=58),7,IF(AND(Q101&gt;=59,Q101&lt;=73),6,IF(AND(Q101&gt;=74,Q101&lt;=86),5,IF(AND(Q101&gt;=87,Q101&lt;=99),4,IF(AND(Q101&gt;=100,Q101&lt;=110),3))))))) + IF(AND(Q101&gt;=111,Q101&lt;=122),2,IF(AND(Q101&gt;=123,Q101&lt;=150),1))</f>
        <v>9</v>
      </c>
      <c r="U101" s="29">
        <f t="shared" si="8"/>
        <v>1</v>
      </c>
      <c r="V101" s="5"/>
      <c r="W101" s="5"/>
      <c r="X101" s="5"/>
    </row>
    <row r="102" spans="2:27" ht="13.5" customHeight="1">
      <c r="B102" s="124" t="s">
        <v>151</v>
      </c>
      <c r="C102" s="125"/>
      <c r="D102" s="125"/>
      <c r="E102" s="125"/>
      <c r="F102" s="126"/>
      <c r="G102" s="37">
        <f t="shared" si="5"/>
        <v>0</v>
      </c>
      <c r="H102" s="37">
        <f t="shared" si="6"/>
        <v>0</v>
      </c>
      <c r="I102" s="37">
        <f t="shared" si="9"/>
        <v>0</v>
      </c>
      <c r="J102" s="37">
        <f t="shared" si="10"/>
        <v>0</v>
      </c>
      <c r="K102" s="37">
        <f t="shared" si="11"/>
        <v>0</v>
      </c>
      <c r="L102" s="37">
        <f t="shared" ref="L102:L111" si="12">R44</f>
        <v>0</v>
      </c>
      <c r="M102" s="37">
        <f t="shared" si="0"/>
        <v>0</v>
      </c>
      <c r="N102" s="37">
        <f t="shared" si="1"/>
        <v>0</v>
      </c>
      <c r="O102" s="37">
        <f t="shared" si="2"/>
        <v>0</v>
      </c>
      <c r="P102" s="38">
        <f t="shared" si="3"/>
        <v>0</v>
      </c>
      <c r="Q102" s="39">
        <f t="shared" si="4"/>
        <v>0</v>
      </c>
      <c r="R102" s="40">
        <f t="shared" si="7"/>
        <v>1</v>
      </c>
      <c r="S102" s="41">
        <f>IF(AND(Q102&gt;=0,Q102&lt;=36),9,IF(AND(Q102&gt;=37,Q102&lt;=46),8,IF(AND(Q102&gt;=47,Q102&lt;=54),7,IF(AND(Q102&gt;=55,Q102&lt;=63),6,IF(AND(Q102&gt;=64,Q102&lt;=74),5,IF(AND(Q102&gt;=75,Q102&lt;=83),4,IF(AND(Q102&gt;=84,Q102&lt;=94),3))))))) + IF(AND(Q102&gt;=95,Q102&lt;=102),2,IF(AND(Q102&gt;=103,Q102&lt;=150),1))</f>
        <v>9</v>
      </c>
      <c r="T102" s="44">
        <f>IF(AND(Q102&gt;=0,Q102&lt;=38),9,IF(AND(Q102&gt;=39,Q102&lt;=49),8,IF(AND(Q102&gt;=50,Q102&lt;=58),7,IF(AND(Q102&gt;=59,Q102&lt;=67),6,IF(AND(Q102&gt;=68,Q102&lt;=78),5,IF(AND(Q102&gt;=79,Q102&lt;=88),4,IF(AND(Q102&gt;=89,Q102&lt;=97),3))))))) + IF(AND(Q102&gt;=98,Q102&lt;=107),2,IF(AND(Q102&gt;=108,Q102&lt;=150),1))</f>
        <v>9</v>
      </c>
      <c r="U102" s="29">
        <f t="shared" si="8"/>
        <v>1</v>
      </c>
      <c r="V102" s="5"/>
      <c r="W102" s="5"/>
      <c r="X102" s="5"/>
    </row>
    <row r="103" spans="2:27" ht="13.5" customHeight="1">
      <c r="B103" s="89" t="s">
        <v>152</v>
      </c>
      <c r="C103" s="90"/>
      <c r="D103" s="90"/>
      <c r="E103" s="90"/>
      <c r="F103" s="91"/>
      <c r="G103" s="37">
        <f t="shared" si="5"/>
        <v>0</v>
      </c>
      <c r="H103" s="37">
        <f t="shared" si="6"/>
        <v>0</v>
      </c>
      <c r="I103" s="37">
        <f t="shared" si="9"/>
        <v>0</v>
      </c>
      <c r="J103" s="37">
        <f t="shared" si="10"/>
        <v>0</v>
      </c>
      <c r="K103" s="37">
        <f t="shared" si="11"/>
        <v>0</v>
      </c>
      <c r="L103" s="37">
        <f t="shared" si="12"/>
        <v>0</v>
      </c>
      <c r="M103" s="37">
        <f t="shared" ref="M103:M111" si="13">I61</f>
        <v>0</v>
      </c>
      <c r="N103" s="37">
        <f t="shared" si="1"/>
        <v>0</v>
      </c>
      <c r="O103" s="37">
        <f t="shared" si="2"/>
        <v>0</v>
      </c>
      <c r="P103" s="38">
        <f t="shared" si="3"/>
        <v>0</v>
      </c>
      <c r="Q103" s="39">
        <f t="shared" si="4"/>
        <v>0</v>
      </c>
      <c r="R103" s="40">
        <f t="shared" si="7"/>
        <v>1</v>
      </c>
      <c r="S103" s="41">
        <f>IF(AND(Q103&gt;=0,Q103&lt;=39),9,IF(AND(Q103&gt;=40,Q103&lt;=55),8,IF(AND(Q103&gt;=56,Q103&lt;=64),7,IF(AND(Q103&gt;=65,Q103&lt;=74),6,IF(AND(Q103&gt;=75,Q103&lt;=85),5,IF(AND(Q103&gt;=86,Q103&lt;=93),4,IF(AND(Q103&gt;=94,Q103&lt;=103),3))))))) + IF(AND(Q103&gt;=104,Q103&lt;=113),2,IF(AND(Q103&gt;=114,Q103&lt;=150),1))</f>
        <v>9</v>
      </c>
      <c r="T103" s="44">
        <f>IF(AND(Q103&gt;=0,Q103&lt;=42),9,IF(AND(Q103&gt;=43,Q103&lt;=54),8,IF(AND(Q103&gt;=55,Q103&lt;=62),7,IF(AND(Q103&gt;=63,Q103&lt;=72),6,IF(AND(Q103&gt;=73,Q103&lt;=82),5,IF(AND(Q103&gt;=83,Q103&lt;=91),4,IF(AND(Q103&gt;=92,Q103&lt;=99),3))))))) + IF(AND(Q103&gt;=100,Q103&lt;=109),2,IF(AND(Q103&gt;=110,Q103&lt;=150),1))</f>
        <v>9</v>
      </c>
      <c r="U103" s="29">
        <f t="shared" si="8"/>
        <v>1</v>
      </c>
      <c r="V103" s="5"/>
      <c r="W103" s="5"/>
      <c r="X103" s="5"/>
    </row>
    <row r="104" spans="2:27" ht="13.5" customHeight="1">
      <c r="B104" s="124" t="s">
        <v>153</v>
      </c>
      <c r="C104" s="125"/>
      <c r="D104" s="125"/>
      <c r="E104" s="125"/>
      <c r="F104" s="126"/>
      <c r="G104" s="37">
        <f t="shared" si="5"/>
        <v>0</v>
      </c>
      <c r="H104" s="37">
        <f t="shared" si="6"/>
        <v>0</v>
      </c>
      <c r="I104" s="37">
        <f t="shared" si="9"/>
        <v>0</v>
      </c>
      <c r="J104" s="37">
        <f t="shared" si="10"/>
        <v>0</v>
      </c>
      <c r="K104" s="37">
        <f t="shared" si="11"/>
        <v>0</v>
      </c>
      <c r="L104" s="37">
        <f t="shared" si="12"/>
        <v>0</v>
      </c>
      <c r="M104" s="37">
        <f t="shared" si="13"/>
        <v>0</v>
      </c>
      <c r="N104" s="37">
        <f t="shared" ref="N104:N111" si="14">R61</f>
        <v>0</v>
      </c>
      <c r="O104" s="37">
        <f t="shared" si="2"/>
        <v>0</v>
      </c>
      <c r="P104" s="38">
        <f t="shared" si="3"/>
        <v>0</v>
      </c>
      <c r="Q104" s="39">
        <f t="shared" si="4"/>
        <v>0</v>
      </c>
      <c r="R104" s="40">
        <f t="shared" si="7"/>
        <v>1</v>
      </c>
      <c r="S104" s="41">
        <f>IF(AND(Q104&gt;=0,Q104&lt;=21),9,IF(AND(Q104&gt;=22,Q104&lt;=30),8,IF(AND(Q104&gt;=31,Q104&lt;=40),7,IF(AND(Q104&gt;=41,Q104&lt;=52),6,IF(AND(Q104&gt;=53,Q104&lt;=66),5,IF(AND(Q104&gt;=67,Q104&lt;=79),4,IF(AND(Q104&gt;=80,Q104&lt;=92),3))))))) + IF(AND(Q104&gt;=93,Q104&lt;=106),2,IF(AND(Q104&gt;=107,Q104&lt;=150),1))</f>
        <v>9</v>
      </c>
      <c r="T104" s="44">
        <f>IF(AND(Q104&gt;=0,Q104&lt;=26),9,IF(AND(Q104&gt;=27,Q104&lt;=38),8,IF(AND(Q104&gt;=39,Q104&lt;=55),7,IF(AND(Q104&gt;=56,Q104&lt;=76),6,IF(AND(Q104&gt;=77,Q104&lt;=95),5,IF(AND(Q104&gt;=96,Q104&lt;=109),4,IF(AND(Q104&gt;=110,Q104&lt;=118),3))))))) + IF(AND(Q104&gt;=119,Q104&lt;=126),2,IF(AND(Q104&gt;=127,Q104&lt;=150),1))</f>
        <v>9</v>
      </c>
      <c r="U104" s="29">
        <f t="shared" si="8"/>
        <v>1</v>
      </c>
      <c r="V104" s="5"/>
      <c r="W104" s="5"/>
      <c r="X104" s="5"/>
    </row>
    <row r="105" spans="2:27" ht="13.5" customHeight="1">
      <c r="B105" s="124" t="s">
        <v>154</v>
      </c>
      <c r="C105" s="125"/>
      <c r="D105" s="125"/>
      <c r="E105" s="125"/>
      <c r="F105" s="126"/>
      <c r="G105" s="37">
        <f t="shared" si="5"/>
        <v>0</v>
      </c>
      <c r="H105" s="37">
        <f t="shared" si="6"/>
        <v>0</v>
      </c>
      <c r="I105" s="37">
        <f t="shared" si="9"/>
        <v>0</v>
      </c>
      <c r="J105" s="37">
        <f t="shared" si="10"/>
        <v>0</v>
      </c>
      <c r="K105" s="37">
        <f t="shared" si="11"/>
        <v>0</v>
      </c>
      <c r="L105" s="37">
        <f t="shared" si="12"/>
        <v>0</v>
      </c>
      <c r="M105" s="37">
        <f t="shared" si="13"/>
        <v>0</v>
      </c>
      <c r="N105" s="37">
        <f t="shared" si="14"/>
        <v>0</v>
      </c>
      <c r="O105" s="37">
        <f t="shared" ref="O105:O111" si="15">I78</f>
        <v>0</v>
      </c>
      <c r="P105" s="38">
        <f t="shared" si="3"/>
        <v>0</v>
      </c>
      <c r="Q105" s="39">
        <f t="shared" si="4"/>
        <v>0</v>
      </c>
      <c r="R105" s="40">
        <f t="shared" si="7"/>
        <v>1</v>
      </c>
      <c r="S105" s="41">
        <f>IF(AND(Q105&gt;=0,Q105&lt;=18),9,IF(AND(Q105&gt;=19,Q105&lt;=26),8,IF(AND(Q105&gt;=27,Q105&lt;=39),7,IF(AND(Q105&gt;=40,Q105&lt;=52),6,IF(AND(Q105&gt;=53,Q105&lt;=65),5,IF(AND(Q105&gt;=66,Q105&lt;=77),4,IF(AND(Q105&gt;=78,Q105&lt;=93),3))))))) + IF(AND(Q105&gt;=94,Q105&lt;=108),2,IF(AND(Q105&gt;=109,Q105&lt;=150),1))</f>
        <v>9</v>
      </c>
      <c r="T105" s="42">
        <f>IF(AND(Q105&gt;=0,Q105&lt;=22),9,IF(AND(Q105&gt;=23,Q105&lt;=35),8,IF(AND(Q105&gt;=36,Q105&lt;=52),7,IF(AND(Q105&gt;=53,Q105&lt;=67),6,IF(AND(Q105&gt;=68,Q105&lt;=81),5,IF(AND(Q105&gt;=82,Q105&lt;=93),4,IF(AND(Q105&gt;=94,Q105&lt;=105),3))))))) + IF(AND(Q105&gt;=106,Q105&lt;=118),2,IF(AND(Q105&gt;=119,Q105&lt;=150),1))</f>
        <v>9</v>
      </c>
      <c r="U105" s="29">
        <f t="shared" si="8"/>
        <v>1</v>
      </c>
      <c r="V105" s="5"/>
      <c r="W105" s="5"/>
      <c r="X105" s="5"/>
    </row>
    <row r="106" spans="2:27" ht="13.5" customHeight="1">
      <c r="B106" s="124" t="s">
        <v>155</v>
      </c>
      <c r="C106" s="125"/>
      <c r="D106" s="125"/>
      <c r="E106" s="125"/>
      <c r="F106" s="126"/>
      <c r="G106" s="37">
        <f t="shared" si="5"/>
        <v>0</v>
      </c>
      <c r="H106" s="37">
        <f t="shared" ref="H106:H111" si="16">R18</f>
        <v>0</v>
      </c>
      <c r="I106" s="37">
        <f t="shared" ref="I106:I111" si="17">I34</f>
        <v>0</v>
      </c>
      <c r="J106" s="37">
        <f t="shared" si="10"/>
        <v>0</v>
      </c>
      <c r="K106" s="37">
        <f t="shared" si="11"/>
        <v>0</v>
      </c>
      <c r="L106" s="37">
        <f t="shared" si="12"/>
        <v>0</v>
      </c>
      <c r="M106" s="37">
        <f t="shared" si="13"/>
        <v>0</v>
      </c>
      <c r="N106" s="37">
        <f t="shared" si="14"/>
        <v>0</v>
      </c>
      <c r="O106" s="37">
        <f t="shared" si="15"/>
        <v>0</v>
      </c>
      <c r="P106" s="38">
        <f t="shared" ref="P106:P111" si="18">R78</f>
        <v>0</v>
      </c>
      <c r="Q106" s="39">
        <f t="shared" si="4"/>
        <v>0</v>
      </c>
      <c r="R106" s="40">
        <f t="shared" si="7"/>
        <v>1</v>
      </c>
      <c r="S106" s="41">
        <f>IF(AND(Q106&gt;=0,Q106&lt;=39),9,IF(AND(Q106&gt;=40,Q106&lt;=47),8,IF(AND(Q106&gt;=48,Q106&lt;=56),7,IF(AND(Q106&gt;=57,Q106&lt;=66),6,IF(AND(Q106&gt;=67,Q106&lt;=76),5,IF(AND(Q106&gt;=77,Q106&lt;=87),4,IF(AND(Q106&gt;=88,Q106&lt;=97),3))))))) + IF(AND(Q106&gt;=98,Q106&lt;=110),2,IF(AND(Q106&gt;=111,Q106&lt;=150),1))</f>
        <v>9</v>
      </c>
      <c r="T106" s="43">
        <f>IF(AND(Q106&gt;=0,Q106&lt;=44),9,IF(AND(Q106&gt;=45,Q106&lt;=55),8,IF(AND(Q106&gt;=56,Q106&lt;=69),7,IF(AND(Q106&gt;=70,Q106&lt;=85),6,IF(AND(Q106&gt;=86,Q106&lt;=103),5,IF(AND(Q106&gt;=104,Q106&lt;=115),4,IF(AND(Q106&gt;=116,Q106&lt;=122),3))))))) + IF(AND(Q106&gt;=123,Q106&lt;=128),2,IF(AND(Q106&gt;=129,Q106&lt;=150),1))</f>
        <v>9</v>
      </c>
      <c r="U106" s="29">
        <f t="shared" si="8"/>
        <v>1</v>
      </c>
      <c r="V106" s="5"/>
      <c r="W106" s="5"/>
      <c r="X106" s="5"/>
    </row>
    <row r="107" spans="2:27" ht="13.5" customHeight="1">
      <c r="B107" s="124" t="s">
        <v>156</v>
      </c>
      <c r="C107" s="125"/>
      <c r="D107" s="125"/>
      <c r="E107" s="125"/>
      <c r="F107" s="126"/>
      <c r="G107" s="37">
        <f t="shared" si="5"/>
        <v>0</v>
      </c>
      <c r="H107" s="37">
        <f t="shared" si="16"/>
        <v>0</v>
      </c>
      <c r="I107" s="37">
        <f t="shared" si="17"/>
        <v>0</v>
      </c>
      <c r="J107" s="37">
        <f>R34</f>
        <v>0</v>
      </c>
      <c r="K107" s="37">
        <f t="shared" si="11"/>
        <v>0</v>
      </c>
      <c r="L107" s="37">
        <f t="shared" si="12"/>
        <v>0</v>
      </c>
      <c r="M107" s="37">
        <f t="shared" si="13"/>
        <v>0</v>
      </c>
      <c r="N107" s="37">
        <f t="shared" si="14"/>
        <v>0</v>
      </c>
      <c r="O107" s="37">
        <f t="shared" si="15"/>
        <v>0</v>
      </c>
      <c r="P107" s="38">
        <f t="shared" si="18"/>
        <v>0</v>
      </c>
      <c r="Q107" s="39">
        <f t="shared" si="4"/>
        <v>0</v>
      </c>
      <c r="R107" s="40">
        <f t="shared" si="7"/>
        <v>1</v>
      </c>
      <c r="S107" s="41">
        <f>IF(AND(Q107&gt;=0,Q107&lt;=54),9,IF(AND(Q107&gt;=55,Q107&lt;=67),8,IF(AND(Q107&gt;=68,Q107&lt;=76),7,IF(AND(Q107&gt;=77,Q107&lt;=86),6,IF(AND(Q107&gt;=87,Q107&lt;=95),5,IF(AND(Q107&gt;=96,Q107&lt;=104),4,IF(AND(Q107&gt;=105,Q107&lt;=114),3))))))) + IF(AND(Q107&gt;=115,Q107&lt;=124),2,IF(AND(Q107&gt;=125,Q107&lt;=150),1))</f>
        <v>9</v>
      </c>
      <c r="T107" s="44">
        <f>IF(AND(Q107&gt;=0,Q107&lt;=33),9,IF(AND(Q107&gt;=34,Q107&lt;=44),8,IF(AND(Q107&gt;=45,Q107&lt;=57),7,IF(AND(Q107&gt;=58,Q107&lt;=71),6,IF(AND(Q107&gt;=72,Q107&lt;=84),5,IF(AND(Q107&gt;=85,Q107&lt;=96),4,IF(AND(Q107&gt;=97,Q107&lt;=108),3))))))) + IF(AND(Q107&gt;=109,Q107&lt;=119),2,IF(AND(Q107&gt;=120,Q107&lt;=150),1))</f>
        <v>9</v>
      </c>
      <c r="U107" s="29">
        <f t="shared" si="8"/>
        <v>1</v>
      </c>
      <c r="V107" s="5"/>
      <c r="W107" s="5"/>
      <c r="X107" s="5"/>
    </row>
    <row r="108" spans="2:27" ht="13.5" customHeight="1">
      <c r="B108" s="136" t="s">
        <v>183</v>
      </c>
      <c r="C108" s="137"/>
      <c r="D108" s="137"/>
      <c r="E108" s="137"/>
      <c r="F108" s="138"/>
      <c r="G108" s="37">
        <f t="shared" si="5"/>
        <v>0</v>
      </c>
      <c r="H108" s="37">
        <f t="shared" si="16"/>
        <v>0</v>
      </c>
      <c r="I108" s="37">
        <f t="shared" si="17"/>
        <v>0</v>
      </c>
      <c r="J108" s="37">
        <f>R35</f>
        <v>0</v>
      </c>
      <c r="K108" s="37">
        <f t="shared" si="11"/>
        <v>0</v>
      </c>
      <c r="L108" s="37">
        <f t="shared" si="12"/>
        <v>0</v>
      </c>
      <c r="M108" s="37">
        <f t="shared" si="13"/>
        <v>0</v>
      </c>
      <c r="N108" s="37">
        <f t="shared" si="14"/>
        <v>0</v>
      </c>
      <c r="O108" s="37">
        <f t="shared" si="15"/>
        <v>0</v>
      </c>
      <c r="P108" s="38">
        <f t="shared" si="18"/>
        <v>0</v>
      </c>
      <c r="Q108" s="39">
        <f t="shared" si="4"/>
        <v>0</v>
      </c>
      <c r="R108" s="40">
        <f t="shared" si="7"/>
        <v>1</v>
      </c>
      <c r="S108" s="41">
        <f>IF(AND(Q108&gt;=0,Q108&lt;=57),9,IF(AND(Q108&gt;=58,Q108&lt;=64),8,IF(AND(Q108&gt;=65,Q108&lt;=73),7,IF(AND(Q108&gt;=74,Q108&lt;=81),6,IF(AND(Q108&gt;=82,Q108&lt;=89),5,IF(AND(Q108&gt;=90,Q108&lt;=95),4,IF(AND(Q108&gt;=96,Q108&lt;=103),3))))))) + IF(AND(Q108&gt;=104,Q108&lt;=111),2,IF(AND(Q108&gt;=112,Q108&lt;=150),1))</f>
        <v>9</v>
      </c>
      <c r="T108" s="42">
        <f>IF(AND(Q108&gt;=0,Q108&lt;=56),9,IF(AND(Q108&gt;=57,Q108&lt;=63),8,IF(AND(Q108&gt;=64,Q108&lt;=70),7,IF(AND(Q108&gt;=71,Q108&lt;=78),6,IF(AND(Q108&gt;=79,Q108&lt;=85),5,IF(AND(Q108&gt;=86,Q108&lt;=93),4,IF(AND(Q108&gt;=94,Q108&lt;=100),3))))))) + IF(AND(Q108&gt;=101,Q108&lt;=107),2,IF(AND(Q108&gt;=108,Q108&lt;=150),1))</f>
        <v>9</v>
      </c>
      <c r="U108" s="29">
        <f t="shared" si="8"/>
        <v>1</v>
      </c>
      <c r="V108" s="5"/>
      <c r="W108" s="5"/>
      <c r="X108" s="5"/>
    </row>
    <row r="109" spans="2:27" ht="13.5" customHeight="1">
      <c r="B109" s="89" t="s">
        <v>157</v>
      </c>
      <c r="C109" s="90"/>
      <c r="D109" s="90"/>
      <c r="E109" s="90"/>
      <c r="F109" s="91"/>
      <c r="G109" s="37">
        <f t="shared" si="5"/>
        <v>0</v>
      </c>
      <c r="H109" s="37">
        <f t="shared" si="16"/>
        <v>0</v>
      </c>
      <c r="I109" s="37">
        <f>I37</f>
        <v>0</v>
      </c>
      <c r="J109" s="37">
        <f>R36</f>
        <v>0</v>
      </c>
      <c r="K109" s="37">
        <f t="shared" si="11"/>
        <v>0</v>
      </c>
      <c r="L109" s="37">
        <f t="shared" si="12"/>
        <v>0</v>
      </c>
      <c r="M109" s="37">
        <f t="shared" si="13"/>
        <v>0</v>
      </c>
      <c r="N109" s="37">
        <f t="shared" si="14"/>
        <v>0</v>
      </c>
      <c r="O109" s="37">
        <f t="shared" si="15"/>
        <v>0</v>
      </c>
      <c r="P109" s="38">
        <f t="shared" si="18"/>
        <v>0</v>
      </c>
      <c r="Q109" s="39">
        <f t="shared" si="4"/>
        <v>0</v>
      </c>
      <c r="R109" s="40">
        <f t="shared" si="7"/>
        <v>1</v>
      </c>
      <c r="S109" s="41">
        <f>IF(AND(Q109&gt;=0,Q109&lt;=48),9,IF(AND(Q109&gt;=49,Q109&lt;=60),8,IF(AND(Q109&gt;=61,Q109&lt;=73),7,IF(AND(Q109&gt;=74,Q109&lt;=84),6,IF(AND(Q109&gt;=85,Q109&lt;=94),5,IF(AND(Q109&gt;=95,Q109&lt;=101),4,IF(AND(Q109&gt;=102,Q109&lt;=109),3))))))) + IF(AND(Q109&gt;=110,Q109&lt;=118),2,IF(AND(Q109&gt;=119,Q109&lt;=150),1))</f>
        <v>9</v>
      </c>
      <c r="T109" s="43">
        <f>IF(AND(Q109&gt;=0,Q109&lt;=36),9,IF(AND(Q109&gt;=37,Q109&lt;=46),8,IF(AND(Q109&gt;=47,Q109&lt;=56),7,IF(AND(Q109&gt;=57,Q109&lt;=68),6,IF(AND(Q109&gt;=69,Q109&lt;=82),5,IF(AND(Q109&gt;=83,Q109&lt;=94),4,IF(AND(Q109&gt;=95,Q109&lt;=103),3))))))) + IF(AND(Q109&gt;=104,Q109&lt;=115),2,IF(AND(Q109&gt;=116,Q109&lt;=150),1))</f>
        <v>9</v>
      </c>
      <c r="U109" s="29">
        <f t="shared" si="8"/>
        <v>1</v>
      </c>
      <c r="V109" s="5"/>
      <c r="W109" s="5"/>
      <c r="X109" s="5"/>
    </row>
    <row r="110" spans="2:27" ht="13.5" customHeight="1">
      <c r="B110" s="89" t="s">
        <v>167</v>
      </c>
      <c r="C110" s="90"/>
      <c r="D110" s="90"/>
      <c r="E110" s="90"/>
      <c r="F110" s="91"/>
      <c r="G110" s="37">
        <f t="shared" si="5"/>
        <v>0</v>
      </c>
      <c r="H110" s="37">
        <f t="shared" si="16"/>
        <v>0</v>
      </c>
      <c r="I110" s="37">
        <f t="shared" si="17"/>
        <v>0</v>
      </c>
      <c r="J110" s="37">
        <f>R37</f>
        <v>0</v>
      </c>
      <c r="K110" s="37">
        <f t="shared" si="11"/>
        <v>0</v>
      </c>
      <c r="L110" s="37">
        <f t="shared" si="12"/>
        <v>0</v>
      </c>
      <c r="M110" s="37">
        <f t="shared" si="13"/>
        <v>0</v>
      </c>
      <c r="N110" s="37">
        <f t="shared" si="14"/>
        <v>0</v>
      </c>
      <c r="O110" s="37">
        <f t="shared" si="15"/>
        <v>0</v>
      </c>
      <c r="P110" s="38">
        <f t="shared" si="18"/>
        <v>0</v>
      </c>
      <c r="Q110" s="39">
        <f t="shared" si="4"/>
        <v>0</v>
      </c>
      <c r="R110" s="40">
        <f t="shared" si="7"/>
        <v>1</v>
      </c>
      <c r="S110" s="41">
        <f>IF(AND(Q110&gt;=0,Q110&lt;=67),9,IF(AND(Q110&gt;=68,Q110&lt;=80),8,IF(AND(Q110&gt;=81,Q110&lt;=90),7,IF(AND(Q110&gt;=91,Q110&lt;=101),6,IF(AND(Q110&gt;=102,Q110&lt;=112),5,IF(AND(Q110&gt;=113,Q110&lt;=120),4,IF(AND(Q110&gt;=121,Q110&lt;=127),3))))))) + IF(AND(Q110&gt;=128,Q110&lt;=134),2,IF(AND(Q110&gt;=135,Q110&lt;=150),1))</f>
        <v>9</v>
      </c>
      <c r="T110" s="44">
        <f>IF(AND(Q110&gt;=0,Q110&lt;=44),9,IF(AND(Q110&gt;=45,Q110&lt;=54),8,IF(AND(Q110&gt;=55,Q110&lt;=64),7,IF(AND(Q110&gt;=65,Q110&lt;=78),6,IF(AND(Q110&gt;=79,Q110&lt;=94),5,IF(AND(Q110&gt;=95,Q110&lt;=110),4,IF(AND(Q110&gt;=111,Q110&lt;=121),3))))))) + IF(AND(Q110&gt;=122,Q110&lt;=130),2,IF(AND(Q110&gt;=131,Q110&lt;=150),1))</f>
        <v>9</v>
      </c>
      <c r="U110" s="29">
        <f t="shared" si="8"/>
        <v>1</v>
      </c>
      <c r="V110" s="5"/>
      <c r="W110" s="5"/>
      <c r="X110" s="5"/>
    </row>
    <row r="111" spans="2:27" ht="13.5" customHeight="1" thickBot="1">
      <c r="B111" s="130" t="s">
        <v>158</v>
      </c>
      <c r="C111" s="131"/>
      <c r="D111" s="131"/>
      <c r="E111" s="131"/>
      <c r="F111" s="132"/>
      <c r="G111" s="37">
        <f>I24</f>
        <v>0</v>
      </c>
      <c r="H111" s="37">
        <f t="shared" si="16"/>
        <v>0</v>
      </c>
      <c r="I111" s="37">
        <f t="shared" si="17"/>
        <v>0</v>
      </c>
      <c r="J111" s="37">
        <f>R38</f>
        <v>0</v>
      </c>
      <c r="K111" s="37">
        <f t="shared" si="11"/>
        <v>0</v>
      </c>
      <c r="L111" s="37">
        <f t="shared" si="12"/>
        <v>0</v>
      </c>
      <c r="M111" s="37">
        <f t="shared" si="13"/>
        <v>0</v>
      </c>
      <c r="N111" s="37">
        <f t="shared" si="14"/>
        <v>0</v>
      </c>
      <c r="O111" s="37">
        <f t="shared" si="15"/>
        <v>0</v>
      </c>
      <c r="P111" s="38">
        <f t="shared" si="18"/>
        <v>0</v>
      </c>
      <c r="Q111" s="45">
        <f t="shared" si="4"/>
        <v>0</v>
      </c>
      <c r="R111" s="46">
        <f t="shared" si="7"/>
        <v>1</v>
      </c>
      <c r="S111" s="47">
        <f>IF(AND(Q111&gt;=0,Q111&lt;=60),9,IF(AND(Q111&gt;=61,Q111&lt;=72),8,IF(AND(Q111&gt;=73,Q111&lt;=78),7,IF(AND(Q111&gt;=79,Q111&lt;=86),6,IF(AND(Q111&gt;=87,Q111&lt;=95),5,IF(AND(Q111&gt;=96,Q111&lt;=101),4,IF(AND(Q111&gt;=102,Q111&lt;=107),3))))))) + IF(AND(Q111&gt;=108,Q111&lt;=113),2,IF(AND(Q111&gt;=114,Q111&lt;=150),1))</f>
        <v>9</v>
      </c>
      <c r="T111" s="48">
        <f>IF(AND(Q111&gt;=0,Q111&lt;=51),9,IF(AND(Q111&gt;=52,Q111&lt;=60),8,IF(AND(Q111&gt;=61,Q111&lt;=67),7,IF(AND(Q111&gt;=68,Q111&lt;=76),6,IF(AND(Q111&gt;=77,Q111&lt;=84),5,IF(AND(Q111&gt;=85,Q111&lt;=94),4,IF(AND(Q111&gt;=95,Q111&lt;=102),3))))))) + IF(AND(Q111&gt;=103,Q111&lt;=109),2,IF(AND(Q111&gt;=110,Q111&lt;=150),1))</f>
        <v>9</v>
      </c>
      <c r="U111" s="29">
        <f t="shared" si="8"/>
        <v>1</v>
      </c>
      <c r="V111"/>
      <c r="W111" s="60"/>
      <c r="X111" s="5"/>
      <c r="Y111" s="5"/>
    </row>
    <row r="112" spans="2:27" ht="13.5" customHeight="1" thickTop="1" thickBot="1">
      <c r="B112" s="134" t="s">
        <v>161</v>
      </c>
      <c r="C112" s="134"/>
      <c r="D112" s="134"/>
      <c r="E112" s="134"/>
      <c r="F112" s="135"/>
      <c r="G112" s="49">
        <f>SUM(G97:G111)</f>
        <v>0</v>
      </c>
      <c r="H112" s="49">
        <f t="shared" ref="H112:P112" si="19">SUM(H97:H111)</f>
        <v>0</v>
      </c>
      <c r="I112" s="49">
        <f t="shared" si="19"/>
        <v>0</v>
      </c>
      <c r="J112" s="49">
        <f t="shared" si="19"/>
        <v>0</v>
      </c>
      <c r="K112" s="49">
        <f t="shared" si="19"/>
        <v>0</v>
      </c>
      <c r="L112" s="49">
        <f t="shared" si="19"/>
        <v>0</v>
      </c>
      <c r="M112" s="49">
        <f t="shared" si="19"/>
        <v>0</v>
      </c>
      <c r="N112" s="49">
        <f t="shared" si="19"/>
        <v>0</v>
      </c>
      <c r="O112" s="50">
        <f>SUM(O97:O111)</f>
        <v>0</v>
      </c>
      <c r="P112" s="50">
        <f t="shared" si="19"/>
        <v>0</v>
      </c>
      <c r="Q112" s="51">
        <f>SUM(Q97:Q111)</f>
        <v>0</v>
      </c>
      <c r="R112" s="52"/>
      <c r="U112" s="16"/>
      <c r="V112"/>
      <c r="X112" s="5"/>
      <c r="Y112" s="5"/>
      <c r="Z112" s="5"/>
      <c r="AA112" s="5"/>
    </row>
    <row r="113" spans="2:27" ht="13.5" customHeight="1" thickTop="1">
      <c r="B113" s="133" t="str">
        <f>IF(Q112=1200,"Total correct","Le questionnaire n'a pas été rempli correctement")</f>
        <v>Le questionnaire n'a pas été rempli correctement</v>
      </c>
      <c r="C113" s="133" t="str">
        <f>IF(M112=702,"Total correct","Le questionnaire n'a pas été rempli correctement")</f>
        <v>Le questionnaire n'a pas été rempli correctement</v>
      </c>
      <c r="D113" s="133" t="str">
        <f>IF(N112=702,"Total correct","Le questionnaire n'a pas été rempli correctement")</f>
        <v>Le questionnaire n'a pas été rempli correctement</v>
      </c>
      <c r="E113" s="133" t="str">
        <f>IF(P112=702,"Total correct","Le questionnaire n'a pas été rempli correctement")</f>
        <v>Le questionnaire n'a pas été rempli correctement</v>
      </c>
      <c r="F113" s="133" t="str">
        <f>IF(Q112=702,"Total correct","Le questionnaire n'a pas été rempli correctement")</f>
        <v>Le questionnaire n'a pas été rempli correctement</v>
      </c>
      <c r="G113" s="133" t="e">
        <f>IF(#REF!=702,"Total correct","Le questionnaire n'a pas été rempli correctement")</f>
        <v>#REF!</v>
      </c>
      <c r="H113" s="133" t="e">
        <f>IF(#REF!=702,"Total correct","Le questionnaire n'a pas été rempli correctement")</f>
        <v>#REF!</v>
      </c>
      <c r="I113" s="133" t="str">
        <f>IF(R112=702,"Total correct","Le questionnaire n'a pas été rempli correctement")</f>
        <v>Le questionnaire n'a pas été rempli correctement</v>
      </c>
      <c r="J113" s="133" t="str">
        <f>IF(S112=702,"Total correct","Le questionnaire n'a pas été rempli correctement")</f>
        <v>Le questionnaire n'a pas été rempli correctement</v>
      </c>
      <c r="K113" s="133" t="str">
        <f>IF(V112=702,"Total correct","Le questionnaire n'a pas été rempli correctement")</f>
        <v>Le questionnaire n'a pas été rempli correctement</v>
      </c>
      <c r="Q113" s="53" t="s">
        <v>164</v>
      </c>
      <c r="U113" s="16"/>
      <c r="V113"/>
      <c r="W113" s="78" t="s">
        <v>166</v>
      </c>
      <c r="X113" s="78"/>
      <c r="Y113" s="78"/>
      <c r="Z113" s="78"/>
      <c r="AA113" s="9"/>
    </row>
    <row r="114" spans="2:27" ht="10.5" customHeight="1">
      <c r="U114" s="16"/>
      <c r="V114"/>
      <c r="AA114" s="9"/>
    </row>
    <row r="115" spans="2:27" ht="12.75" customHeight="1">
      <c r="B115" s="128" t="s">
        <v>200</v>
      </c>
      <c r="C115" s="129"/>
      <c r="D115" s="129"/>
      <c r="E115" s="129"/>
      <c r="F115" s="129"/>
      <c r="G115" s="129"/>
      <c r="H115" s="129"/>
      <c r="I115" s="129"/>
      <c r="J115" s="129"/>
      <c r="K115" s="129"/>
      <c r="L115" s="129"/>
      <c r="M115" s="129"/>
      <c r="N115" s="129"/>
      <c r="O115" s="129"/>
      <c r="P115" s="129"/>
      <c r="Q115" s="129"/>
      <c r="R115" s="129"/>
      <c r="U115" s="16"/>
      <c r="V115"/>
      <c r="W115" s="77" t="s">
        <v>201</v>
      </c>
      <c r="X115" s="77"/>
      <c r="Y115" s="77"/>
      <c r="Z115" s="77"/>
      <c r="AA115" s="9"/>
    </row>
    <row r="116" spans="2:27" ht="12.75" customHeight="1">
      <c r="B116" s="129"/>
      <c r="C116" s="129"/>
      <c r="D116" s="129"/>
      <c r="E116" s="129"/>
      <c r="F116" s="129"/>
      <c r="G116" s="129"/>
      <c r="H116" s="129"/>
      <c r="I116" s="129"/>
      <c r="J116" s="129"/>
      <c r="K116" s="129"/>
      <c r="L116" s="129"/>
      <c r="M116" s="129"/>
      <c r="N116" s="129"/>
      <c r="O116" s="129"/>
      <c r="P116" s="129"/>
      <c r="Q116" s="129"/>
      <c r="R116" s="129"/>
      <c r="U116" s="16"/>
      <c r="V116"/>
      <c r="W116" s="77"/>
      <c r="X116" s="77"/>
      <c r="Y116" s="77"/>
      <c r="Z116" s="77"/>
      <c r="AA116" s="9"/>
    </row>
    <row r="117" spans="2:27" ht="12" customHeight="1">
      <c r="B117" s="129"/>
      <c r="C117" s="129"/>
      <c r="D117" s="129"/>
      <c r="E117" s="129"/>
      <c r="F117" s="129"/>
      <c r="G117" s="129"/>
      <c r="H117" s="129"/>
      <c r="I117" s="129"/>
      <c r="J117" s="129"/>
      <c r="K117" s="129"/>
      <c r="L117" s="129"/>
      <c r="M117" s="129"/>
      <c r="N117" s="129"/>
      <c r="O117" s="129"/>
      <c r="P117" s="129"/>
      <c r="Q117" s="129"/>
      <c r="R117" s="129"/>
      <c r="U117" s="16"/>
      <c r="V117"/>
      <c r="W117" s="77"/>
      <c r="X117" s="77"/>
      <c r="Y117" s="77"/>
      <c r="Z117" s="77"/>
      <c r="AA117" s="9"/>
    </row>
    <row r="118" spans="2:27" ht="12.75" customHeight="1">
      <c r="U118" s="16"/>
      <c r="V118"/>
      <c r="W118" s="77"/>
      <c r="X118" s="77"/>
      <c r="Y118" s="77"/>
      <c r="Z118" s="77"/>
    </row>
    <row r="119" spans="2:27" ht="12.75" customHeight="1">
      <c r="U119" s="16"/>
      <c r="V119"/>
      <c r="W119" s="77"/>
      <c r="X119" s="77"/>
      <c r="Y119" s="77"/>
      <c r="Z119" s="77"/>
      <c r="AA119" s="10"/>
    </row>
    <row r="120" spans="2:27" ht="12.75" customHeight="1">
      <c r="U120" s="16"/>
      <c r="V120"/>
      <c r="W120" s="3"/>
      <c r="X120" s="3"/>
      <c r="Y120" s="3"/>
      <c r="Z120" s="3"/>
      <c r="AA120" s="10"/>
    </row>
    <row r="121" spans="2:27">
      <c r="B121" s="5"/>
      <c r="C121" s="5"/>
      <c r="D121" s="5"/>
      <c r="E121" s="5"/>
      <c r="F121" s="5"/>
      <c r="G121" s="5"/>
      <c r="H121" s="5"/>
      <c r="I121" s="5"/>
      <c r="J121" s="5"/>
      <c r="K121" s="5"/>
      <c r="U121" s="16"/>
      <c r="V121"/>
      <c r="W121" s="77" t="s">
        <v>202</v>
      </c>
      <c r="X121" s="77"/>
      <c r="Y121" s="77"/>
      <c r="Z121" s="77"/>
      <c r="AA121" s="10"/>
    </row>
    <row r="122" spans="2:27">
      <c r="B122" s="5"/>
      <c r="C122" s="5"/>
      <c r="D122" s="5"/>
      <c r="E122" s="5"/>
      <c r="F122" s="5"/>
      <c r="G122" s="5"/>
      <c r="H122" s="5"/>
      <c r="I122" s="5"/>
      <c r="J122" s="5"/>
      <c r="K122" s="5"/>
      <c r="U122" s="16"/>
      <c r="V122"/>
      <c r="W122" s="77"/>
      <c r="X122" s="77"/>
      <c r="Y122" s="77"/>
      <c r="Z122" s="77"/>
      <c r="AA122" s="10"/>
    </row>
    <row r="123" spans="2:27">
      <c r="B123" s="5"/>
      <c r="C123" s="5"/>
      <c r="D123" s="5"/>
      <c r="E123" s="5"/>
      <c r="F123" s="5"/>
      <c r="G123" s="5"/>
      <c r="H123" s="5"/>
      <c r="I123" s="5"/>
      <c r="J123" s="5"/>
      <c r="K123" s="5"/>
      <c r="U123" s="16"/>
      <c r="V123"/>
      <c r="W123" s="10"/>
      <c r="X123" s="10"/>
      <c r="Y123" s="10"/>
      <c r="Z123" s="10"/>
      <c r="AA123" s="10"/>
    </row>
    <row r="124" spans="2:27" ht="12.75" customHeight="1">
      <c r="B124" s="5"/>
      <c r="C124" s="5"/>
      <c r="D124" s="5"/>
      <c r="E124" s="5"/>
      <c r="F124" s="5"/>
      <c r="G124" s="5"/>
      <c r="H124" s="5"/>
      <c r="I124" s="5"/>
      <c r="J124" s="5"/>
      <c r="K124" s="5"/>
      <c r="U124" s="16"/>
      <c r="V124"/>
      <c r="W124" t="s">
        <v>203</v>
      </c>
      <c r="X124" s="7"/>
    </row>
    <row r="125" spans="2:27">
      <c r="B125" s="5"/>
      <c r="C125" s="5"/>
      <c r="D125" s="5"/>
      <c r="E125" s="5"/>
      <c r="F125" s="5"/>
      <c r="G125" s="5"/>
      <c r="H125" s="5"/>
      <c r="I125" s="5"/>
      <c r="J125" s="5"/>
      <c r="K125" s="5"/>
      <c r="U125" s="16"/>
      <c r="V125"/>
      <c r="X125" s="7"/>
    </row>
    <row r="126" spans="2:27">
      <c r="B126" s="5"/>
      <c r="C126" s="5"/>
      <c r="D126" s="5"/>
      <c r="E126" s="5"/>
      <c r="F126" s="5"/>
      <c r="G126" s="5"/>
      <c r="H126" s="5"/>
      <c r="I126" s="5"/>
      <c r="J126" s="5"/>
      <c r="K126" s="5"/>
      <c r="U126" s="16"/>
      <c r="V126"/>
      <c r="W126" t="s">
        <v>204</v>
      </c>
      <c r="X126" s="7" t="s">
        <v>66</v>
      </c>
    </row>
    <row r="127" spans="2:27">
      <c r="B127" s="5"/>
      <c r="C127" s="5"/>
      <c r="D127" s="5"/>
      <c r="E127" s="5"/>
      <c r="F127" s="5"/>
      <c r="G127" s="5"/>
      <c r="H127" s="5"/>
      <c r="I127" s="5"/>
      <c r="J127" s="5"/>
      <c r="K127" s="5"/>
      <c r="U127" s="16"/>
      <c r="V127"/>
      <c r="X127" s="7" t="s">
        <v>67</v>
      </c>
    </row>
    <row r="128" spans="2:27">
      <c r="B128" s="5"/>
      <c r="C128" s="5"/>
      <c r="D128" s="5"/>
      <c r="E128" s="5"/>
      <c r="F128" s="5"/>
      <c r="G128" s="5"/>
      <c r="H128" s="5"/>
      <c r="I128" s="5"/>
      <c r="J128" s="5"/>
      <c r="K128" s="5"/>
      <c r="U128" s="16"/>
      <c r="V128"/>
    </row>
    <row r="129" spans="2:22">
      <c r="B129" s="5"/>
      <c r="C129" s="5"/>
      <c r="D129" s="5"/>
      <c r="E129" s="5"/>
      <c r="F129" s="5"/>
      <c r="G129" s="5"/>
      <c r="H129" s="5"/>
      <c r="I129" s="5"/>
      <c r="J129" s="5"/>
      <c r="K129" s="5"/>
      <c r="U129" s="16"/>
      <c r="V129"/>
    </row>
    <row r="130" spans="2:22">
      <c r="U130" s="16"/>
      <c r="V130"/>
    </row>
    <row r="131" spans="2:22">
      <c r="B131" s="127"/>
      <c r="C131" s="127"/>
      <c r="D131" s="127"/>
      <c r="E131" s="127"/>
      <c r="F131" s="127"/>
      <c r="G131" s="127"/>
      <c r="H131" s="127"/>
      <c r="I131" s="127"/>
      <c r="J131" s="127"/>
      <c r="K131" s="127"/>
      <c r="U131" s="16"/>
      <c r="V131"/>
    </row>
    <row r="132" spans="2:22">
      <c r="U132" s="16"/>
      <c r="V132"/>
    </row>
    <row r="133" spans="2:22">
      <c r="U133" s="16"/>
      <c r="V133"/>
    </row>
    <row r="134" spans="2:22">
      <c r="U134" s="16"/>
      <c r="V134"/>
    </row>
    <row r="135" spans="2:22">
      <c r="U135" s="16"/>
      <c r="V135"/>
    </row>
    <row r="136" spans="2:22">
      <c r="U136" s="16"/>
      <c r="V136"/>
    </row>
    <row r="137" spans="2:22">
      <c r="U137" s="16"/>
      <c r="V137"/>
    </row>
    <row r="138" spans="2:22">
      <c r="U138" s="16"/>
      <c r="V138"/>
    </row>
    <row r="139" spans="2:22">
      <c r="U139" s="16"/>
      <c r="V139"/>
    </row>
    <row r="140" spans="2:22">
      <c r="U140" s="16"/>
      <c r="V140"/>
    </row>
    <row r="141" spans="2:22">
      <c r="U141" s="16"/>
      <c r="V141"/>
    </row>
    <row r="142" spans="2:22">
      <c r="U142" s="16"/>
      <c r="V142"/>
    </row>
    <row r="143" spans="2:22">
      <c r="U143" s="16"/>
      <c r="V143"/>
    </row>
    <row r="144" spans="2:22">
      <c r="U144" s="16"/>
      <c r="V144"/>
    </row>
    <row r="145" spans="21:22">
      <c r="U145" s="16"/>
      <c r="V145"/>
    </row>
    <row r="146" spans="21:22">
      <c r="U146" s="16"/>
      <c r="V146"/>
    </row>
    <row r="147" spans="21:22">
      <c r="U147" s="16"/>
      <c r="V147"/>
    </row>
    <row r="148" spans="21:22">
      <c r="U148" s="16"/>
      <c r="V148"/>
    </row>
    <row r="149" spans="21:22">
      <c r="U149" s="16"/>
      <c r="V149"/>
    </row>
    <row r="150" spans="21:22">
      <c r="U150" s="16"/>
      <c r="V150"/>
    </row>
    <row r="151" spans="21:22">
      <c r="U151" s="16"/>
      <c r="V151"/>
    </row>
    <row r="152" spans="21:22">
      <c r="U152" s="16"/>
      <c r="V152"/>
    </row>
    <row r="153" spans="21:22">
      <c r="U153" s="16"/>
      <c r="V153"/>
    </row>
    <row r="154" spans="21:22">
      <c r="U154" s="16"/>
      <c r="V154"/>
    </row>
    <row r="155" spans="21:22">
      <c r="U155" s="16"/>
      <c r="V155"/>
    </row>
    <row r="156" spans="21:22">
      <c r="U156" s="16"/>
      <c r="V156"/>
    </row>
    <row r="157" spans="21:22">
      <c r="U157" s="16"/>
      <c r="V157"/>
    </row>
    <row r="158" spans="21:22">
      <c r="U158" s="16"/>
      <c r="V158"/>
    </row>
    <row r="159" spans="21:22">
      <c r="U159" s="16"/>
      <c r="V159"/>
    </row>
    <row r="160" spans="21:22">
      <c r="U160" s="16"/>
      <c r="V160"/>
    </row>
    <row r="161" spans="21:22">
      <c r="U161" s="16"/>
      <c r="V161"/>
    </row>
    <row r="162" spans="21:22">
      <c r="U162" s="16"/>
      <c r="V162"/>
    </row>
    <row r="163" spans="21:22">
      <c r="U163" s="16"/>
      <c r="V163"/>
    </row>
    <row r="164" spans="21:22">
      <c r="U164" s="16"/>
      <c r="V164"/>
    </row>
    <row r="165" spans="21:22">
      <c r="U165" s="16"/>
      <c r="V165"/>
    </row>
    <row r="166" spans="21:22">
      <c r="U166" s="16"/>
      <c r="V166"/>
    </row>
    <row r="167" spans="21:22">
      <c r="U167" s="16"/>
      <c r="V167"/>
    </row>
    <row r="168" spans="21:22">
      <c r="U168" s="16"/>
      <c r="V168"/>
    </row>
    <row r="169" spans="21:22">
      <c r="U169" s="16"/>
      <c r="V169"/>
    </row>
    <row r="170" spans="21:22">
      <c r="U170" s="16"/>
      <c r="V170"/>
    </row>
    <row r="171" spans="21:22">
      <c r="U171" s="16"/>
      <c r="V171"/>
    </row>
    <row r="172" spans="21:22">
      <c r="U172" s="16"/>
      <c r="V172"/>
    </row>
    <row r="173" spans="21:22">
      <c r="U173" s="16"/>
      <c r="V173"/>
    </row>
    <row r="174" spans="21:22">
      <c r="U174" s="16"/>
      <c r="V174"/>
    </row>
    <row r="175" spans="21:22">
      <c r="U175" s="16"/>
      <c r="V175"/>
    </row>
    <row r="176" spans="21:22">
      <c r="U176" s="16"/>
      <c r="V176"/>
    </row>
    <row r="177" spans="21:22">
      <c r="U177" s="16"/>
      <c r="V177"/>
    </row>
    <row r="178" spans="21:22">
      <c r="U178" s="16"/>
      <c r="V178"/>
    </row>
    <row r="179" spans="21:22">
      <c r="U179" s="16"/>
      <c r="V179"/>
    </row>
    <row r="180" spans="21:22">
      <c r="U180" s="16"/>
      <c r="V180"/>
    </row>
    <row r="181" spans="21:22">
      <c r="U181" s="16"/>
      <c r="V181"/>
    </row>
    <row r="182" spans="21:22">
      <c r="U182" s="16"/>
      <c r="V182"/>
    </row>
    <row r="183" spans="21:22">
      <c r="U183" s="16"/>
      <c r="V183"/>
    </row>
    <row r="184" spans="21:22">
      <c r="U184" s="16"/>
      <c r="V184"/>
    </row>
    <row r="185" spans="21:22">
      <c r="U185" s="16"/>
      <c r="V185"/>
    </row>
    <row r="186" spans="21:22">
      <c r="U186" s="16"/>
      <c r="V186"/>
    </row>
    <row r="187" spans="21:22">
      <c r="U187" s="16"/>
      <c r="V187"/>
    </row>
    <row r="188" spans="21:22">
      <c r="U188" s="16"/>
      <c r="V188"/>
    </row>
    <row r="189" spans="21:22">
      <c r="U189" s="16"/>
      <c r="V189"/>
    </row>
    <row r="190" spans="21:22">
      <c r="U190" s="16"/>
      <c r="V190"/>
    </row>
    <row r="191" spans="21:22">
      <c r="U191" s="16"/>
      <c r="V191"/>
    </row>
    <row r="192" spans="21:22">
      <c r="U192" s="16"/>
      <c r="V192"/>
    </row>
    <row r="193" spans="21:22">
      <c r="U193" s="16"/>
      <c r="V193"/>
    </row>
    <row r="194" spans="21:22">
      <c r="U194" s="16"/>
      <c r="V194"/>
    </row>
    <row r="195" spans="21:22">
      <c r="U195" s="16"/>
      <c r="V195"/>
    </row>
    <row r="196" spans="21:22">
      <c r="U196" s="16"/>
      <c r="V196"/>
    </row>
    <row r="197" spans="21:22">
      <c r="U197" s="16"/>
      <c r="V197"/>
    </row>
    <row r="198" spans="21:22">
      <c r="U198" s="16"/>
      <c r="V198"/>
    </row>
    <row r="199" spans="21:22">
      <c r="U199" s="16"/>
      <c r="V199"/>
    </row>
    <row r="200" spans="21:22">
      <c r="U200" s="16"/>
      <c r="V200"/>
    </row>
    <row r="201" spans="21:22">
      <c r="U201" s="16"/>
      <c r="V201"/>
    </row>
    <row r="202" spans="21:22">
      <c r="U202" s="16"/>
      <c r="V202"/>
    </row>
    <row r="203" spans="21:22">
      <c r="U203" s="16"/>
      <c r="V203"/>
    </row>
    <row r="204" spans="21:22">
      <c r="U204" s="16"/>
      <c r="V204"/>
    </row>
    <row r="205" spans="21:22">
      <c r="U205" s="16"/>
      <c r="V205"/>
    </row>
    <row r="206" spans="21:22">
      <c r="U206" s="16"/>
      <c r="V206"/>
    </row>
    <row r="207" spans="21:22">
      <c r="U207" s="16"/>
      <c r="V207"/>
    </row>
    <row r="208" spans="21:22">
      <c r="U208" s="16"/>
      <c r="V208"/>
    </row>
    <row r="209" spans="21:22">
      <c r="U209" s="16"/>
      <c r="V209"/>
    </row>
    <row r="210" spans="21:22">
      <c r="U210" s="16"/>
      <c r="V210"/>
    </row>
    <row r="211" spans="21:22">
      <c r="U211" s="16"/>
      <c r="V211"/>
    </row>
    <row r="212" spans="21:22">
      <c r="U212" s="16"/>
      <c r="V212"/>
    </row>
    <row r="213" spans="21:22">
      <c r="U213" s="16"/>
      <c r="V213"/>
    </row>
    <row r="214" spans="21:22">
      <c r="U214" s="16"/>
      <c r="V214"/>
    </row>
    <row r="215" spans="21:22">
      <c r="U215" s="16"/>
      <c r="V215"/>
    </row>
    <row r="216" spans="21:22">
      <c r="U216" s="16"/>
      <c r="V216"/>
    </row>
    <row r="217" spans="21:22">
      <c r="U217" s="16"/>
      <c r="V217"/>
    </row>
    <row r="218" spans="21:22">
      <c r="U218" s="16"/>
      <c r="V218"/>
    </row>
    <row r="219" spans="21:22">
      <c r="U219" s="16"/>
      <c r="V219"/>
    </row>
    <row r="220" spans="21:22">
      <c r="U220" s="16"/>
      <c r="V220"/>
    </row>
    <row r="221" spans="21:22">
      <c r="U221" s="16"/>
      <c r="V221"/>
    </row>
    <row r="222" spans="21:22">
      <c r="U222" s="16"/>
      <c r="V222"/>
    </row>
    <row r="223" spans="21:22">
      <c r="U223" s="16"/>
      <c r="V223"/>
    </row>
    <row r="224" spans="21:22">
      <c r="U224" s="16"/>
      <c r="V224"/>
    </row>
    <row r="225" spans="21:22">
      <c r="U225" s="16"/>
      <c r="V225"/>
    </row>
    <row r="226" spans="21:22">
      <c r="U226" s="16"/>
      <c r="V226"/>
    </row>
    <row r="227" spans="21:22">
      <c r="U227" s="16"/>
      <c r="V227"/>
    </row>
    <row r="228" spans="21:22">
      <c r="U228" s="16"/>
      <c r="V228"/>
    </row>
    <row r="229" spans="21:22">
      <c r="U229" s="16"/>
      <c r="V229"/>
    </row>
    <row r="230" spans="21:22">
      <c r="U230" s="16"/>
      <c r="V230"/>
    </row>
    <row r="231" spans="21:22">
      <c r="U231" s="16"/>
      <c r="V231"/>
    </row>
    <row r="232" spans="21:22">
      <c r="U232" s="16"/>
      <c r="V232"/>
    </row>
    <row r="233" spans="21:22">
      <c r="U233" s="16"/>
      <c r="V233"/>
    </row>
    <row r="234" spans="21:22">
      <c r="U234" s="16"/>
      <c r="V234"/>
    </row>
    <row r="235" spans="21:22">
      <c r="U235" s="16"/>
      <c r="V235"/>
    </row>
    <row r="236" spans="21:22">
      <c r="U236" s="16"/>
      <c r="V236"/>
    </row>
    <row r="237" spans="21:22">
      <c r="U237" s="16"/>
      <c r="V237"/>
    </row>
    <row r="238" spans="21:22">
      <c r="U238" s="16"/>
      <c r="V238"/>
    </row>
    <row r="239" spans="21:22">
      <c r="U239" s="16"/>
      <c r="V239"/>
    </row>
    <row r="240" spans="21:22">
      <c r="U240" s="16"/>
      <c r="V240"/>
    </row>
    <row r="241" spans="21:22">
      <c r="U241" s="16"/>
      <c r="V241"/>
    </row>
    <row r="242" spans="21:22">
      <c r="U242" s="16"/>
      <c r="V242"/>
    </row>
    <row r="243" spans="21:22">
      <c r="U243" s="16"/>
      <c r="V243"/>
    </row>
    <row r="244" spans="21:22">
      <c r="U244" s="16"/>
      <c r="V244"/>
    </row>
    <row r="245" spans="21:22">
      <c r="U245" s="16"/>
      <c r="V245"/>
    </row>
    <row r="246" spans="21:22">
      <c r="U246" s="16"/>
      <c r="V246"/>
    </row>
    <row r="247" spans="21:22">
      <c r="U247" s="16"/>
      <c r="V247"/>
    </row>
    <row r="248" spans="21:22">
      <c r="U248" s="16"/>
      <c r="V248"/>
    </row>
    <row r="249" spans="21:22">
      <c r="U249" s="16"/>
      <c r="V249"/>
    </row>
    <row r="250" spans="21:22">
      <c r="U250" s="16"/>
      <c r="V250"/>
    </row>
    <row r="251" spans="21:22">
      <c r="U251" s="16"/>
      <c r="V251"/>
    </row>
    <row r="252" spans="21:22">
      <c r="U252" s="16"/>
      <c r="V252"/>
    </row>
    <row r="253" spans="21:22">
      <c r="U253" s="16"/>
      <c r="V253"/>
    </row>
    <row r="254" spans="21:22">
      <c r="U254" s="16"/>
      <c r="V254"/>
    </row>
    <row r="255" spans="21:22">
      <c r="U255" s="16"/>
      <c r="V255"/>
    </row>
    <row r="256" spans="21:22">
      <c r="U256" s="16"/>
      <c r="V256"/>
    </row>
    <row r="257" spans="21:22">
      <c r="U257" s="16"/>
      <c r="V257"/>
    </row>
    <row r="258" spans="21:22">
      <c r="U258" s="16"/>
      <c r="V258"/>
    </row>
    <row r="259" spans="21:22">
      <c r="U259" s="16"/>
      <c r="V259"/>
    </row>
    <row r="260" spans="21:22">
      <c r="U260" s="16"/>
      <c r="V260"/>
    </row>
    <row r="261" spans="21:22">
      <c r="U261" s="16"/>
      <c r="V261"/>
    </row>
    <row r="262" spans="21:22">
      <c r="U262" s="16"/>
      <c r="V262"/>
    </row>
    <row r="263" spans="21:22">
      <c r="U263" s="16"/>
      <c r="V263"/>
    </row>
    <row r="264" spans="21:22">
      <c r="U264" s="16"/>
      <c r="V264"/>
    </row>
    <row r="265" spans="21:22">
      <c r="U265" s="16"/>
      <c r="V265"/>
    </row>
  </sheetData>
  <sheetProtection selectLockedCells="1"/>
  <mergeCells count="181">
    <mergeCell ref="G4:O4"/>
    <mergeCell ref="G5:O5"/>
    <mergeCell ref="G6:O6"/>
    <mergeCell ref="B66:H66"/>
    <mergeCell ref="L36:Q36"/>
    <mergeCell ref="B48:H48"/>
    <mergeCell ref="L29:Q29"/>
    <mergeCell ref="B38:H38"/>
    <mergeCell ref="B50:H50"/>
    <mergeCell ref="B52:H52"/>
    <mergeCell ref="B12:H12"/>
    <mergeCell ref="B65:H65"/>
    <mergeCell ref="B44:H44"/>
    <mergeCell ref="L13:Q13"/>
    <mergeCell ref="L21:Q21"/>
    <mergeCell ref="L20:Q20"/>
    <mergeCell ref="L24:Q24"/>
    <mergeCell ref="L45:Q45"/>
    <mergeCell ref="L38:Q38"/>
    <mergeCell ref="L18:Q18"/>
    <mergeCell ref="B16:H16"/>
    <mergeCell ref="B17:H17"/>
    <mergeCell ref="B18:H18"/>
    <mergeCell ref="L14:Q14"/>
    <mergeCell ref="B88:H88"/>
    <mergeCell ref="B131:K131"/>
    <mergeCell ref="B115:R117"/>
    <mergeCell ref="B111:F111"/>
    <mergeCell ref="B104:F104"/>
    <mergeCell ref="B113:K113"/>
    <mergeCell ref="B109:F109"/>
    <mergeCell ref="B112:F112"/>
    <mergeCell ref="B110:F110"/>
    <mergeCell ref="B108:F108"/>
    <mergeCell ref="B105:F105"/>
    <mergeCell ref="B107:F107"/>
    <mergeCell ref="B106:F106"/>
    <mergeCell ref="B47:H47"/>
    <mergeCell ref="B91:H91"/>
    <mergeCell ref="B103:F103"/>
    <mergeCell ref="C94:G94"/>
    <mergeCell ref="B54:H54"/>
    <mergeCell ref="B99:F99"/>
    <mergeCell ref="B57:H57"/>
    <mergeCell ref="B101:F101"/>
    <mergeCell ref="B98:F98"/>
    <mergeCell ref="B49:H49"/>
    <mergeCell ref="B51:H51"/>
    <mergeCell ref="B53:H53"/>
    <mergeCell ref="B67:H67"/>
    <mergeCell ref="B71:H71"/>
    <mergeCell ref="B70:H70"/>
    <mergeCell ref="B69:H69"/>
    <mergeCell ref="B79:H79"/>
    <mergeCell ref="B100:F100"/>
    <mergeCell ref="B85:H85"/>
    <mergeCell ref="B80:H80"/>
    <mergeCell ref="B87:H87"/>
    <mergeCell ref="B92:H92"/>
    <mergeCell ref="B102:F102"/>
    <mergeCell ref="B86:H86"/>
    <mergeCell ref="B46:H46"/>
    <mergeCell ref="L30:Q30"/>
    <mergeCell ref="L32:Q32"/>
    <mergeCell ref="L33:Q33"/>
    <mergeCell ref="L34:Q34"/>
    <mergeCell ref="L37:Q37"/>
    <mergeCell ref="L35:Q35"/>
    <mergeCell ref="B32:H32"/>
    <mergeCell ref="B33:H33"/>
    <mergeCell ref="B45:H45"/>
    <mergeCell ref="B37:H37"/>
    <mergeCell ref="B10:H10"/>
    <mergeCell ref="B22:H22"/>
    <mergeCell ref="B20:H20"/>
    <mergeCell ref="B11:H11"/>
    <mergeCell ref="B15:H15"/>
    <mergeCell ref="L12:Q12"/>
    <mergeCell ref="B24:H24"/>
    <mergeCell ref="B27:H27"/>
    <mergeCell ref="L17:Q17"/>
    <mergeCell ref="L16:Q16"/>
    <mergeCell ref="B23:H23"/>
    <mergeCell ref="B31:H31"/>
    <mergeCell ref="B34:H34"/>
    <mergeCell ref="L44:Q44"/>
    <mergeCell ref="L40:Q40"/>
    <mergeCell ref="B35:H35"/>
    <mergeCell ref="L39:Q39"/>
    <mergeCell ref="B39:H39"/>
    <mergeCell ref="B36:H36"/>
    <mergeCell ref="B41:H41"/>
    <mergeCell ref="B40:H40"/>
    <mergeCell ref="L41:Q41"/>
    <mergeCell ref="B30:H30"/>
    <mergeCell ref="B29:H29"/>
    <mergeCell ref="B13:H13"/>
    <mergeCell ref="B14:H14"/>
    <mergeCell ref="B19:H19"/>
    <mergeCell ref="B21:H21"/>
    <mergeCell ref="L31:Q31"/>
    <mergeCell ref="B28:H28"/>
    <mergeCell ref="L19:Q19"/>
    <mergeCell ref="L23:Q23"/>
    <mergeCell ref="B81:H81"/>
    <mergeCell ref="B82:H82"/>
    <mergeCell ref="B2:R2"/>
    <mergeCell ref="L22:Q22"/>
    <mergeCell ref="B74:H74"/>
    <mergeCell ref="L66:Q66"/>
    <mergeCell ref="B75:H75"/>
    <mergeCell ref="B68:H68"/>
    <mergeCell ref="L63:Q63"/>
    <mergeCell ref="L64:Q64"/>
    <mergeCell ref="L53:Q53"/>
    <mergeCell ref="B56:H56"/>
    <mergeCell ref="L55:Q55"/>
    <mergeCell ref="B61:H61"/>
    <mergeCell ref="B62:H62"/>
    <mergeCell ref="B58:H58"/>
    <mergeCell ref="B55:H55"/>
    <mergeCell ref="B63:H63"/>
    <mergeCell ref="L57:Q57"/>
    <mergeCell ref="L56:Q56"/>
    <mergeCell ref="L58:Q58"/>
    <mergeCell ref="L62:Q62"/>
    <mergeCell ref="L51:Q51"/>
    <mergeCell ref="L54:Q54"/>
    <mergeCell ref="B97:F97"/>
    <mergeCell ref="L15:Q15"/>
    <mergeCell ref="L89:Q89"/>
    <mergeCell ref="P94:R94"/>
    <mergeCell ref="L73:Q73"/>
    <mergeCell ref="L75:Q75"/>
    <mergeCell ref="L61:Q61"/>
    <mergeCell ref="L87:Q87"/>
    <mergeCell ref="L80:Q80"/>
    <mergeCell ref="L81:Q81"/>
    <mergeCell ref="L74:Q74"/>
    <mergeCell ref="L86:Q86"/>
    <mergeCell ref="L71:Q71"/>
    <mergeCell ref="L72:Q72"/>
    <mergeCell ref="L65:Q65"/>
    <mergeCell ref="L85:Q85"/>
    <mergeCell ref="B78:H78"/>
    <mergeCell ref="B64:H64"/>
    <mergeCell ref="B72:H72"/>
    <mergeCell ref="B89:H89"/>
    <mergeCell ref="B90:H90"/>
    <mergeCell ref="B84:H84"/>
    <mergeCell ref="B83:H83"/>
    <mergeCell ref="B73:H73"/>
    <mergeCell ref="W9:Z19"/>
    <mergeCell ref="L82:Q82"/>
    <mergeCell ref="L83:Q83"/>
    <mergeCell ref="L84:Q84"/>
    <mergeCell ref="L69:Q69"/>
    <mergeCell ref="L70:Q70"/>
    <mergeCell ref="L68:Q68"/>
    <mergeCell ref="L67:Q67"/>
    <mergeCell ref="L78:Q78"/>
    <mergeCell ref="L79:Q79"/>
    <mergeCell ref="L52:Q52"/>
    <mergeCell ref="L50:Q50"/>
    <mergeCell ref="L10:Q10"/>
    <mergeCell ref="L11:Q11"/>
    <mergeCell ref="L49:Q49"/>
    <mergeCell ref="L27:Q27"/>
    <mergeCell ref="L28:Q28"/>
    <mergeCell ref="L48:Q48"/>
    <mergeCell ref="L46:Q46"/>
    <mergeCell ref="L47:Q47"/>
    <mergeCell ref="W121:Z122"/>
    <mergeCell ref="W115:Z119"/>
    <mergeCell ref="W113:Z113"/>
    <mergeCell ref="L92:Q92"/>
    <mergeCell ref="L88:Q88"/>
    <mergeCell ref="W94:Z95"/>
    <mergeCell ref="L90:Q90"/>
    <mergeCell ref="I94:N94"/>
    <mergeCell ref="L91:Q91"/>
  </mergeCells>
  <phoneticPr fontId="3" type="noConversion"/>
  <dataValidations count="11">
    <dataValidation type="list" errorStyle="warning" showInputMessage="1" showErrorMessage="1" errorTitle="Rang déjà attribué" error="Veuillez choisir un rang dans la liste déroulante ou effacer le rang déjà attribué ailleurs pour pouvoir le saisir." sqref="I10:I24" xr:uid="{F8786278-D510-47E5-B91F-F0C529A7B4F0}">
      <formula1>AReste</formula1>
    </dataValidation>
    <dataValidation type="list" errorStyle="warning" showInputMessage="1" showErrorMessage="1" errorTitle="Rang déjà attribué" error="Veuillez choisir un rang dans la liste déroulante ou effacer le rang déjà attribué ailleurs pour pouvoir le saisir." sqref="R10:R24" xr:uid="{152253D9-24C4-492F-847C-E053F2953480}">
      <formula1>BReste</formula1>
    </dataValidation>
    <dataValidation type="list" errorStyle="warning" allowBlank="1" showInputMessage="1" showErrorMessage="1" errorTitle="Rang déjà attribué" error="Veuillez choisir un rang dans la liste déroulante ou effacer le rang déjà attribué ailleurs pour pouvoir le saisir." sqref="I27 I29:I41" xr:uid="{8CAD7A70-BF59-413A-8769-7F556BFEA0B2}">
      <formula1>CReste</formula1>
    </dataValidation>
    <dataValidation type="list" errorStyle="warning" showInputMessage="1" showErrorMessage="1" errorTitle="Rang déjà attribué" error="Veuillez choisir un rang dans la liste déroulante ou effacer le rang déjà attribué ailleurs pour pouvoir le saisir." sqref="I28" xr:uid="{A56D8DAC-5F89-4F5C-B7FF-21637463D08C}">
      <formula1>CReste</formula1>
    </dataValidation>
    <dataValidation type="list" errorStyle="warning" showInputMessage="1" showErrorMessage="1" errorTitle="Rang déjà attribué" error="Veuillez choisir un rang dans la liste déroulante ou effacer le rang déjà attribué ailleurs pour pouvoir le saisir." sqref="R27:R41" xr:uid="{9CD1BCA9-1A32-4E3D-8E3E-CA460AD3EDAD}">
      <formula1>DReste</formula1>
    </dataValidation>
    <dataValidation type="list" errorStyle="warning" showInputMessage="1" showErrorMessage="1" errorTitle="Rang déjà attribué" error="Veuillez choisir un rang dans la liste déroulante ou effacer le rang déjà attribué ailleurs pour pouvoir le saisir." sqref="I44:I58" xr:uid="{B138B18A-71C3-43E9-9ED6-6E14E6A3EB31}">
      <formula1>EReste</formula1>
    </dataValidation>
    <dataValidation type="list" errorStyle="warning" showInputMessage="1" showErrorMessage="1" errorTitle="Rang déjà attribué" error="Veuillez choisir un rang dans la liste déroulante ou effacer le rang déjà attribué ailleurs pour pouvoir le saisir." sqref="R44:R58" xr:uid="{202F6225-1D11-4C1F-9380-2A08197DF3A0}">
      <formula1>FReste</formula1>
    </dataValidation>
    <dataValidation type="list" errorStyle="warning" showInputMessage="1" showErrorMessage="1" errorTitle="Rang déjà attribué" error="Veuillez choisir un rang dans la liste déroulante ou effacer le rang déjà attribué ailleurs pour pouvoir le saisir." sqref="I61:I75" xr:uid="{2EE8C07C-34D4-4128-BFC8-C3B7D6B73A24}">
      <formula1>GReste</formula1>
    </dataValidation>
    <dataValidation type="list" errorStyle="warning" showInputMessage="1" showErrorMessage="1" errorTitle="Rang déjà attribué" error="Veuillez choisir un rang dans la liste déroulante ou effacer le rang déjà attribué ailleurs pour pouvoir le saisir." sqref="R61:R75" xr:uid="{C79DA085-585D-48FC-94F8-BC18838005E0}">
      <formula1>HReste</formula1>
    </dataValidation>
    <dataValidation type="list" errorStyle="warning" showInputMessage="1" showErrorMessage="1" errorTitle="Rang déjà attribué" error="Veuillez choisir un rang dans la liste déroulante ou effacer le rang déjà attribué ailleurs pour pouvoir le saisir." sqref="I78:I92" xr:uid="{ACDCF1E7-5614-43BF-9DE8-BDCAE46FC0D5}">
      <formula1>IReste</formula1>
    </dataValidation>
    <dataValidation type="list" errorStyle="warning" showInputMessage="1" showErrorMessage="1" errorTitle="Rang déjà attribué" error="Veuillez choisir un rang dans la liste déroulante ou effacer le rang déjà attribué ailleurs pour pouvoir le saisir." sqref="R78:R92" xr:uid="{8C5E78AA-32C3-4E34-8BAE-5565C07C71EB}">
      <formula1>JReste</formula1>
    </dataValidation>
  </dataValidations>
  <hyperlinks>
    <hyperlink ref="L12:Q12" r:id="rId1" display="Installateur en chauffage" xr:uid="{5C65DEFE-C025-48AC-A2F9-3E27F15D0766}"/>
    <hyperlink ref="L14:Q14" r:id="rId2" display="Garde-frontière" xr:uid="{B8473D45-E35E-4BB7-9B91-2949918C209B}"/>
    <hyperlink ref="L28:Q28" r:id="rId3" display="Astronome-astrophysicien" xr:uid="{EC5DA1D3-6CAF-4848-810B-FDC835774950}"/>
    <hyperlink ref="L31:Q31" r:id="rId4" display="Ingénieur électricien" xr:uid="{1960ABDA-FDF0-4860-B67E-AEF7BD0F6C22}"/>
    <hyperlink ref="L32:Q32" r:id="rId5" display="Informaticien de gestion" xr:uid="{8B821352-B902-45A2-8003-CA9B2556B64C}"/>
    <hyperlink ref="L37:Q37" r:id="rId6" display="Cordonnier" xr:uid="{78103F98-CA2B-482C-8942-BF85B51E51DD}"/>
    <hyperlink ref="B51:H51" r:id="rId7" display="Technologue en emballage" xr:uid="{FE1EAD96-4820-4B4A-889B-4E4874CB4DD2}"/>
    <hyperlink ref="B58:H58" r:id="rId8" display="Technicien en conduite de travaux" xr:uid="{7479975C-80BC-42A6-A121-158268C9E72B}"/>
    <hyperlink ref="L44:Q44" r:id="rId9" display="Sapeur-pompier professionnel" xr:uid="{A892D782-E46A-4E81-A205-DA18B2650F29}"/>
    <hyperlink ref="L52:Q52" r:id="rId10" display="Designer en design mode" xr:uid="{DC6858E9-33BA-43C6-94D7-B78AD2170809}"/>
    <hyperlink ref="L57:Q57" r:id="rId11" display="Architecte" xr:uid="{3C2A6D6E-6222-4A56-AF57-30F9C3502B2A}"/>
    <hyperlink ref="L58:Q58" r:id="rId12" display="Volcanologue" xr:uid="{DF846D27-4FB2-4D57-8BD7-3DE38A0232F4}"/>
    <hyperlink ref="L46:Q46" r:id="rId13" display="Electricien de montage" xr:uid="{EBA662D1-31AA-45B2-A779-C6B97EC431E5}"/>
    <hyperlink ref="B52:H52" r:id="rId14" display="Enseignant secondaire" xr:uid="{832B16CC-88FF-4C5B-A790-737AA8D0415E}"/>
    <hyperlink ref="L41:Q41" r:id="rId15" display="Comédien" xr:uid="{5498AF76-1E1B-45C4-9396-DAB46A48A87B}"/>
    <hyperlink ref="B57:H57" r:id="rId16" display="Architecte d'intérieur" xr:uid="{A806E56F-0E0B-4B39-B59F-CA81AB22103E}"/>
    <hyperlink ref="B56:H56" r:id="rId17" display="Ingénieur en technologie alimentaire" xr:uid="{3A3ADE9F-149D-4D59-BD42-826191916B5F}"/>
    <hyperlink ref="L24:Q24" r:id="rId18" display="Assistant en médecine vétérinaire" xr:uid="{2ECF429B-D57F-4E49-BD8E-6E2DB266D05F}"/>
    <hyperlink ref="B30:H30" r:id="rId19" display="Criminaliste" xr:uid="{A08EC23F-5611-4B8E-9170-0D2BE6668653}"/>
    <hyperlink ref="B37:H37" r:id="rId20" display="Maître socioprofessionnel" xr:uid="{ADA2376D-2134-4213-9939-95B4A976C7CE}"/>
    <hyperlink ref="B40:H40" r:id="rId21" display="Garde-faune" xr:uid="{4809D3B1-E095-4D5C-956D-5D70C7195D28}"/>
    <hyperlink ref="B41:H41" r:id="rId22" display="Technologue du lait" xr:uid="{70D38410-E651-4C6B-845C-D7C5B83A7C8B}"/>
    <hyperlink ref="L33:Q33" r:id="rId23" display="Carrossier-tôlier" xr:uid="{04D89F0A-A7DC-4251-839F-9A3A52A30DDA}"/>
    <hyperlink ref="B10:H10" r:id="rId24" display="Agriculteur" xr:uid="{857E17AF-1A05-4E0D-B41C-5CB70CC6FBB0}"/>
    <hyperlink ref="B11:H11" r:id="rId25" display="Cuisinier" xr:uid="{EF552F40-D4BE-4766-A399-7269BDFF5319}"/>
    <hyperlink ref="B12:H12" r:id="rId26" display="Graphiste" xr:uid="{782E7C3D-A1A0-48D7-92F5-E99A324194AC}"/>
    <hyperlink ref="B13:H13" r:id="rId27" display="Menuisier" xr:uid="{93C5F260-5267-47E4-A6E2-DF347BA6DCD7}"/>
    <hyperlink ref="B14:H14" r:id="rId28" display="Laborantin en chimie" xr:uid="{1C7F6171-76FD-457F-A49E-30B6DC5AAD5F}"/>
    <hyperlink ref="B32:H32" r:id="rId29" display="Electronicien" xr:uid="{BD7C28F2-EE15-4A94-8F3A-C97C4D641E49}"/>
    <hyperlink ref="L29:Q29" r:id="rId30" display="Avocat" xr:uid="{D9518987-7AA1-4E3F-8AD0-674FD05CD37B}"/>
    <hyperlink ref="B16:H16" r:id="rId31" display="Employé de commerce" xr:uid="{D1E279AC-794C-4796-9378-4E58A87491B5}"/>
    <hyperlink ref="B20:H20" r:id="rId32" display="Assistant médical" xr:uid="{AF6EE415-EE8E-4639-8618-639BE5A341A7}"/>
    <hyperlink ref="B22:H22" r:id="rId33" display="Assistant socio-éducatif" xr:uid="{1CC078BF-C3E0-4435-9A63-062E46868D6D}"/>
    <hyperlink ref="B24:H24" r:id="rId34" display="Gestionnaire du commerce de détail" xr:uid="{571D6AA4-810B-4F3A-B2E7-23D151F23078}"/>
    <hyperlink ref="L11:Q11" r:id="rId35" display="Photographe" xr:uid="{39005682-ADED-4A32-AD8D-02F67ABEEF92}"/>
    <hyperlink ref="L13:Q13" r:id="rId36" display="Zoologiste" xr:uid="{341A3719-55EC-46B6-8D54-0B9D04F6708A}"/>
    <hyperlink ref="L16:Q16" r:id="rId37" display="Installateur-électricien" xr:uid="{9FB16DF7-8150-4284-B45C-F6ED2EFCB533}"/>
    <hyperlink ref="L17:Q17" r:id="rId38" display="Informaticien" xr:uid="{02DF118E-44BF-4D28-95EB-FD417039D0D3}"/>
    <hyperlink ref="L18:Q18" r:id="rId39" display="Polymécanicien" xr:uid="{ACCAB646-08EE-496E-9D2D-5486B86F4753}"/>
    <hyperlink ref="L20:Q20" r:id="rId40" display="Agent en information documentaire" xr:uid="{D4D6B6B8-BD06-43C5-9FCB-CE156B9D9CB1}"/>
    <hyperlink ref="L21:Q21" r:id="rId41" display="Educateur social" xr:uid="{C4994D40-906E-42EC-9384-36D9F63F4EB1}"/>
    <hyperlink ref="L23:Q23" r:id="rId42" display="Libraire" xr:uid="{8A18A85A-9355-4588-81E5-13E730452D47}"/>
    <hyperlink ref="B27:H27" r:id="rId43" display="Réalisateur publicitaire" xr:uid="{2D24BE08-D060-4B2E-88FE-C2AB3F9F3424}"/>
    <hyperlink ref="B28:H28" r:id="rId44" display="Dessinateur: architecture" xr:uid="{E7790920-97D5-4F78-B8A8-FEAE4BC420D9}"/>
    <hyperlink ref="B29:H29" r:id="rId45" display="Mathématicien" xr:uid="{B7F84A57-E091-464F-8112-8444A3C22F5F}"/>
    <hyperlink ref="B31:H31" r:id="rId46" display="Economiste d'entreprise" xr:uid="{DFF51843-8AA2-4443-A7DA-3C41F398BB9C}"/>
    <hyperlink ref="B33:H33" r:id="rId47" display="Médiamaticien" xr:uid="{26B01C55-98E6-446A-82AA-AD0CA9336294}"/>
    <hyperlink ref="B34:H34" r:id="rId48" display="Horloger" xr:uid="{44FC4CEA-BAB9-437F-9C21-6A98AE5C43DB}"/>
    <hyperlink ref="B36:H36" r:id="rId49" display="Opérateur de médias imprimés" xr:uid="{7D7E28E3-B540-466D-8F5C-9BAA577882DD}"/>
    <hyperlink ref="B38:H38" r:id="rId50" display="Créateur de vêtements" xr:uid="{87C993CC-A296-4437-8422-98A94684C551}"/>
    <hyperlink ref="B39:H39" r:id="rId51" display="Fleuriste" xr:uid="{33DA63CF-7D9D-4D9F-9BEB-91B8852C09DC}"/>
    <hyperlink ref="L34:Q34" r:id="rId52" display="Technicien-dentiste" xr:uid="{3CC6E3D1-4DAE-4207-A327-45125A0F40BC}"/>
    <hyperlink ref="L36:Q36" r:id="rId53" display="Assistant social" xr:uid="{1FF993C8-131C-460B-8D47-BA3CC0CDB644}"/>
    <hyperlink ref="L38:Q38" r:id="rId54" display="Assistant en pharmacie" xr:uid="{AF8BD30E-7A15-482D-9CE7-B9F2E8A20ECD}"/>
    <hyperlink ref="L39:Q39" r:id="rId55" display="Guide de montagne" xr:uid="{75CC7C43-7C50-4030-B455-39A9FEF4F776}"/>
    <hyperlink ref="L40:Q40" r:id="rId56" display="Spécialiste en hôtellerie" xr:uid="{712D619A-371B-4243-9066-9AEA0C7C1E62}"/>
    <hyperlink ref="B44:H44" r:id="rId57" display="Ingénieur en chimie" xr:uid="{4E37C937-67FA-4ACB-B702-DCAB9C6D6F60}"/>
    <hyperlink ref="B46:H46" r:id="rId58" display="Spécialiste en assurance" xr:uid="{ADFB646B-F185-4D21-BB16-096C8FAEFE4E}"/>
    <hyperlink ref="B53:H53" r:id="rId59" display="Coiffeur" xr:uid="{B1EDD33D-DF50-48ED-82F5-D114073724AC}"/>
    <hyperlink ref="B54:H54" r:id="rId60" display="Agent de voyages" xr:uid="{C9F4E984-6E0D-4FE0-86AC-5C8E9B91EC4C}"/>
    <hyperlink ref="B55:H55" r:id="rId61" display="Professionnel du cheval" xr:uid="{A8C32886-B445-482A-A383-5BA89A9681A3}"/>
    <hyperlink ref="L49:Q49" r:id="rId62" display="Assistant en soins et santé communautaire" xr:uid="{1F0E8569-790F-4644-B6CB-BF6F6810D5EA}"/>
    <hyperlink ref="L50:Q50" r:id="rId63" display="Journaliste" xr:uid="{79A24009-AB84-47F6-A2A5-5828B3B5AF7B}"/>
    <hyperlink ref="L51:Q51" r:id="rId64" display="Psychologue" xr:uid="{2B7CBF1E-0CD8-4554-B7BD-C4BD35476239}"/>
    <hyperlink ref="L53:Q53" r:id="rId65" display="Chef de vente" xr:uid="{ACDEF4CA-FF28-4E09-B1D0-01459F7871B6}"/>
    <hyperlink ref="L56:Q56" r:id="rId66" display="Enseignant de musique" xr:uid="{8C4425F1-0533-47BD-BA9B-B393E56072C0}"/>
    <hyperlink ref="B15:H15" r:id="rId67" display="Policier" xr:uid="{05B63F15-BAE2-4CC6-AD9C-B1F8DD1F0C4F}"/>
    <hyperlink ref="B19:H19" r:id="rId68" display="Mécatronicien d'automobiles" xr:uid="{91C577C2-5B60-4635-B914-4608622C9E34}"/>
    <hyperlink ref="L10:Q10" r:id="rId69" display="Technologue en denrées alimentaires" xr:uid="{6E03DC11-0013-404B-9536-E76B7CAB219A}"/>
    <hyperlink ref="L22:Q22" r:id="rId70" display="Gestionnaire en entretien des textiles" xr:uid="{ACA85F7E-5709-4365-8045-D3A8ACCEC0AB}"/>
    <hyperlink ref="B35:H35" r:id="rId71" display="Opticien" xr:uid="{0E6EDDCA-B87F-4AC8-841A-BC16814C7017}"/>
    <hyperlink ref="B45:H45" r:id="rId72" display="Notaire" xr:uid="{4A719F5A-A90F-484F-B7F1-2A6E3DB37122}"/>
    <hyperlink ref="B47:H47" r:id="rId73" display="Technicien en télécommunications" xr:uid="{EB828A20-C52B-4752-9931-7B8A39AE235F}"/>
    <hyperlink ref="B48:H48" r:id="rId74" display="Designer en communication visuelle" xr:uid="{0AA7B743-0D81-4AE2-9F69-72F6588E6FA4}"/>
    <hyperlink ref="B49:H49" r:id="rId75" display="Conducteur de véhicules lourds" xr:uid="{887EC671-3167-4625-B2F8-BFA1380BE254}"/>
    <hyperlink ref="L45:Q45" r:id="rId76" display="Expert-comptable" xr:uid="{9679EEB6-07C3-4E04-B31A-F3E1B79404A4}"/>
    <hyperlink ref="L47:Q47" r:id="rId77" display="Webmaster" xr:uid="{F3ED97AF-27CD-44FB-8597-0FB31E6A0256}"/>
    <hyperlink ref="L48:Q48" r:id="rId78" display="Logisticien" xr:uid="{959A000B-DE6D-44D5-9664-EEECCBB9147D}"/>
    <hyperlink ref="L54:Q54" r:id="rId79" display="Spécialiste en protection de l'environnement" xr:uid="{61D5ED06-134C-49FB-B482-65E56695AE39}"/>
    <hyperlink ref="B61:H61" r:id="rId80" display="Spécialiste en ressources humaines" xr:uid="{C0EA5785-F99A-43F0-893A-4306E2075F3C}"/>
    <hyperlink ref="B62:H62" r:id="rId81" display="Electronicien en multimédia" xr:uid="{B08D2FD7-BA89-4192-A29A-8A53805F3EDF}"/>
    <hyperlink ref="B63:H63" r:id="rId82" display="Ingénieur en informatique" xr:uid="{DC631D55-8844-4BD3-8776-FC321547856C}"/>
    <hyperlink ref="B64:H64" r:id="rId83" display="Ingénieur en génie mécanique" xr:uid="{81586E95-72A6-4285-A1B0-5A469767A280}"/>
    <hyperlink ref="B65:H65" r:id="rId84" display="Ambulancier" xr:uid="{41A4C209-17FC-46B2-9BDB-7FAF2A362827}"/>
    <hyperlink ref="B66:H66" r:id="rId85" display="Traducteur" xr:uid="{F123681A-870A-4EC9-BB31-FB01117F6A3C}"/>
    <hyperlink ref="B67:H67" r:id="rId86" display="Enseignant de sport" xr:uid="{D1BBF779-1E9E-46E9-8877-E293B528C2E9}"/>
    <hyperlink ref="B68:H68" r:id="rId87" display="Mannequin" xr:uid="{DEAB9937-DD37-410E-8216-415E8F584A97}"/>
    <hyperlink ref="B69:H69" r:id="rId88" display="Conseiller de vente automobile" xr:uid="{BFC2AC73-43FB-4686-A0C1-2F01AAF6F70A}"/>
    <hyperlink ref="B70:H70" r:id="rId89" display="Gardien d'animaux" xr:uid="{2A8EC6CF-E271-4987-AAE2-1DFAFD578289}"/>
    <hyperlink ref="B71:H71" r:id="rId90" display="Spécialiste en communication hôtelière" xr:uid="{51A253F8-89CE-4E60-8CDD-172284A61161}"/>
    <hyperlink ref="B72:H72" r:id="rId91" display="Danseur interprète" xr:uid="{DC252AD0-0F6F-4C56-A772-75929ED7CDA3}"/>
    <hyperlink ref="B73:H73" r:id="rId92" display="Ingénieur civil" xr:uid="{1B81496E-C86A-456A-A8D9-23CF842EB2B7}"/>
    <hyperlink ref="B75:H75" r:id="rId93" display="Agent de sécurité" xr:uid="{8CC364FF-397B-4BD6-B265-ECA797B53BC9}"/>
    <hyperlink ref="L61:Q61" r:id="rId94" display="Télématicien" xr:uid="{4460BCDC-0C20-460F-BA70-5F66196D894D}"/>
    <hyperlink ref="L62:Q62" r:id="rId95" display="Réalisateur de films" xr:uid="{B23B3CB0-9EEE-4309-B992-06C51001FD93}"/>
    <hyperlink ref="L63:Q63" r:id="rId96" display="Pilote de locomotive" xr:uid="{4588A3E9-703A-4824-B04D-336043EBBF77}"/>
    <hyperlink ref="L64:Q64" r:id="rId97" display="Technicien en radiologie médicale" xr:uid="{4C106743-AE48-426F-9427-7A16D8EE2E32}"/>
    <hyperlink ref="L65:Q65" r:id="rId98" display="Interprète de conférence" xr:uid="{BB2629F6-706F-44DB-9049-480CECA11162}"/>
    <hyperlink ref="L66:Q66" r:id="rId99" display="Historien" xr:uid="{58B68771-FBA9-44CE-AD25-162ADC076A47}"/>
    <hyperlink ref="L67:Q67" r:id="rId100" display="Artisan du cuir et du textile" xr:uid="{4357F8CA-3F8E-437E-A915-3DD5BD8A8B9D}"/>
    <hyperlink ref="L69:Q69" r:id="rId101" display="Horticulteur: paysagisme" xr:uid="{BE3B34A4-CD2C-428D-85F0-00BA56A2D887}"/>
    <hyperlink ref="L70:Q70" r:id="rId102" display="Cafetier-restaurateur et hôtelier" xr:uid="{FB57C5CB-BDE4-48C3-9BBE-516D08B7B65B}"/>
    <hyperlink ref="L71:Q71" r:id="rId103" display="Conservateur de musée" xr:uid="{6C03420F-C6F7-452C-8093-7BEA5703CD27}"/>
    <hyperlink ref="L72:Q72" r:id="rId104" display="Constructeur métallique" xr:uid="{3F6190A9-5026-4E5D-BD79-44E4963100D4}"/>
    <hyperlink ref="L73:Q73" r:id="rId105" display="Microbiologiste" xr:uid="{F0249AB2-CFCB-4514-8790-1AEA44E79FEF}"/>
    <hyperlink ref="L74:Q74" r:id="rId106" display="Officier de carrière" xr:uid="{D5267B39-90B4-4C47-B1E8-46825B3BC16C}"/>
    <hyperlink ref="L75:Q75" r:id="rId107" display="Conseiller financier" xr:uid="{3125FFC3-AA2A-49FA-91E5-AA0C4ED3DE87}"/>
    <hyperlink ref="B78:H78" r:id="rId108" display="Informaticien en développement d'applications TIC" xr:uid="{F5544389-B261-456C-A4F9-74834470447C}"/>
    <hyperlink ref="B79:H79" r:id="rId109" display="Moniteur de conduite" xr:uid="{8EDE3C68-AC29-4072-8ABE-C132ECFA3DB9}"/>
    <hyperlink ref="B80:H80" r:id="rId110" display="Infirmier" xr:uid="{8F0027CE-5E2D-42EE-9774-617F242F3114}"/>
    <hyperlink ref="B81:H81" r:id="rId111" display="Editeur" xr:uid="{1AAA51B2-2819-461F-8B4B-2EF4EF39DD70}"/>
    <hyperlink ref="B82:H82" r:id="rId112" display="Archéologue" xr:uid="{81D0C841-EF8A-455F-AAC3-F802F15EA8B7}"/>
    <hyperlink ref="B84:H84" r:id="rId113" display="Agrocommerçant" xr:uid="{C8763992-A4B7-43B9-BA28-A3B602FFC203}"/>
    <hyperlink ref="B85:H85" r:id="rId114" display="Forestier-bûcheron" xr:uid="{B441BA3E-B452-4F89-8AA8-4C6FDE51E882}"/>
    <hyperlink ref="B86:H86" r:id="rId115" display="Diététicien" xr:uid="{0DFB7D37-8211-449A-8145-327BF8DE7F97}"/>
    <hyperlink ref="B87:H87" r:id="rId116" display="Bijoutier" xr:uid="{C0C31D99-6BC5-4120-9FF6-954109DFFD4F}"/>
    <hyperlink ref="B88:H88" r:id="rId117" display="Ingénieur du bois" xr:uid="{A3667A0A-8B44-48B3-8FDD-DE8DF2EFB343}"/>
    <hyperlink ref="L78:Q78" r:id="rId118" display="Ingénieur en microtechnique" xr:uid="{936A8FC3-6D8D-4311-A272-3F47D9BCC856}"/>
    <hyperlink ref="L79:Q79" r:id="rId119" display="Médecin spécialiste en médecine générale" xr:uid="{FF981FCC-E0C9-4655-9ABA-69012D7DA013}"/>
    <hyperlink ref="L80:Q80" r:id="rId120" display="Cameraman" xr:uid="{9C17781E-6B9F-4C4A-9360-46D3D129497C}"/>
    <hyperlink ref="L81:Q81" r:id="rId121" display="Sociologue" xr:uid="{878AA057-5CD8-45E4-B04B-B79836DFC632}"/>
    <hyperlink ref="L82:Q82" r:id="rId122" display="Technicien en textile" xr:uid="{60291060-3366-4BA3-9F52-429EB3D9C380}"/>
    <hyperlink ref="L83:Q83" r:id="rId123" display="Spécialiste d'achat/approvisionnement" xr:uid="{DFAB883B-C196-4274-875F-61BD6B5B5211}"/>
    <hyperlink ref="L84:Q84" r:id="rId124" display="Météorologue" xr:uid="{F3F2E0AC-2BDB-4053-BA2D-BB0B0D4D490E}"/>
    <hyperlink ref="L85:Q85" r:id="rId125" display="Boulanger-pâtissier-confiseur" xr:uid="{BB6E8858-1AB2-4BE0-8095-AD56F5DC6374}"/>
    <hyperlink ref="L86:Q86" r:id="rId126" display="Metteur en scène" xr:uid="{E27FA245-3EF5-4A23-B10C-5700B56F9E2C}"/>
    <hyperlink ref="L87:Q87" r:id="rId127" display="Peintre" xr:uid="{A730F209-DE19-4FE1-9DB7-B499361E4A49}"/>
    <hyperlink ref="L88:Q88" r:id="rId128" display="Géologue" xr:uid="{CC249892-D482-46AD-892F-06F5F4EC011A}"/>
    <hyperlink ref="L89:Q89" r:id="rId129" display="Diplomate" xr:uid="{B5B1367B-5B94-47FC-9D3F-3B873AA6447F}"/>
    <hyperlink ref="L90:Q90" r:id="rId130" display="Economiste bancaire" xr:uid="{9566BC73-0E25-44E7-A8F9-25953B7B493A}"/>
    <hyperlink ref="L91:Q91" r:id="rId131" display="Planificateur-électricien" xr:uid="{27ABC1A1-EFE9-48D4-9573-BAECDDD40F0C}"/>
    <hyperlink ref="L92:Q92" r:id="rId132" display="Ingénieur en systèmes de communication" xr:uid="{494CEE2F-B138-4E3A-A648-46A5AFF585BF}"/>
    <hyperlink ref="B74:H74" r:id="rId133" display="Laborantin" xr:uid="{5DB77EAD-6C6D-408A-A3DF-C88197F40432}"/>
    <hyperlink ref="L15:Q15" r:id="rId134" display="Agent relation client" xr:uid="{C02777F0-E9D1-409B-AB07-49329A446BBB}"/>
    <hyperlink ref="B17:H17" r:id="rId135" display="Automaticien" xr:uid="{FC56CD51-CE27-4B2C-9076-2251B45B55D6}"/>
    <hyperlink ref="B21:H21" r:id="rId136" display="Polygraphe" xr:uid="{5E300859-5801-4987-8F6E-D5E19E6B7D8C}"/>
    <hyperlink ref="L19:Q19" r:id="rId137" display="Droguiste" xr:uid="{21FEF7EF-8669-4D08-BE89-F85F13474B8E}"/>
    <hyperlink ref="B23:H23" r:id="rId138" display="Conseiller en couleurs et en styles de mode" xr:uid="{BFE3CC39-3354-46B9-B6FE-121849C3E89B}"/>
    <hyperlink ref="B50:H50" r:id="rId139" display="Physiothérapeute" xr:uid="{7992B0CB-A2E3-41B5-B576-356C544C2594}"/>
    <hyperlink ref="B83:H83" r:id="rId140" display="Esthéticien" xr:uid="{64132E66-A569-48A1-9EA6-3BBE1AA15DBB}"/>
    <hyperlink ref="B18:H18" r:id="rId141" display="Interactive Media Designer" xr:uid="{170E66B3-AD6A-4AD1-8141-B79B6FF108A1}"/>
    <hyperlink ref="L27:Q27" r:id="rId142" display="Constructeur de routes" xr:uid="{FDF02770-14E7-415E-9C38-61E65F7B919A}"/>
    <hyperlink ref="L35:Q35" r:id="rId143" display="Technologue en impression" xr:uid="{A51D68E5-2498-4C9D-9A93-12195D9360D8}"/>
    <hyperlink ref="L68:Q68" r:id="rId144" display="Spécialiste pharmaceutique" xr:uid="{BFC26D0F-03AF-4000-83EF-A9A3CA7F4941}"/>
    <hyperlink ref="B89:H89" r:id="rId145" display="Biologiste" xr:uid="{057D7AED-068E-4F4C-9E1B-05DBB5262A0C}"/>
    <hyperlink ref="B90:H90" r:id="rId146" display="Juriste" xr:uid="{7C7F57F5-6F50-4D82-A899-C2894A94DE2F}"/>
    <hyperlink ref="B91:H91" r:id="rId147" display="Chef de marketing" xr:uid="{C4D46214-3ED8-4315-B258-70E88006542D}"/>
    <hyperlink ref="B92:H92" r:id="rId148" display="Technicien en électronique" xr:uid="{B4D16674-256A-4A90-A50D-7F9EEAFE0E02}"/>
    <hyperlink ref="L30:Q30" r:id="rId149" display="Manager en tourisme" xr:uid="{146600BA-4393-4C8C-A009-D0B4F0617988}"/>
    <hyperlink ref="L55:Q55" r:id="rId150" display="Economiste d'entreprise en hôtellerie et accueil" xr:uid="{BA7CB49F-FAAA-4BE8-8BDE-75E92F3E176E}"/>
    <hyperlink ref="X126" r:id="rId151" xr:uid="{4F923475-0EB0-4963-B91D-8BE723ACB887}"/>
    <hyperlink ref="X127" r:id="rId152" xr:uid="{971409C7-4D29-4C09-9D5F-9D5C2BF21E03}"/>
  </hyperlinks>
  <pageMargins left="0.39370078740157483" right="0.39370078740157483" top="0.59055118110236227" bottom="0.59055118110236227" header="0.51181102362204722" footer="0.51181102362204722"/>
  <pageSetup paperSize="9" scale="75" fitToHeight="0" orientation="portrait" r:id="rId153"/>
  <headerFooter alignWithMargins="0">
    <oddFooter>Page &amp;P</oddFooter>
  </headerFooter>
  <rowBreaks count="1" manualBreakCount="1">
    <brk id="58" min="1" max="19" man="1"/>
  </rowBreaks>
  <drawing r:id="rId154"/>
  <mc:AlternateContent xmlns:mc="http://schemas.openxmlformats.org/markup-compatibility/2006">
    <mc:Choice Requires="v">
      <legacyDrawing r:id="rId155"/>
    </mc:Choice>
  </mc:AlternateContent>
</worksheet>
</file>

<file path=xl/worksheets/sheet2.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CC91D4-D293-45F1-99A7-488586E903DA}">
  <sheetPr>
    <pageSetUpPr fitToPage="1"/>
  </sheetPr>
  <dimension ref="B1:K6"/>
  <sheetViews>
    <sheetView showGridLines="0" showRowColHeaders="0" workbookViewId="0">
      <selection activeCell="O15" sqref="O15"/>
    </sheetView>
  </sheetViews>
  <sheetFormatPr baseColWidth="10" defaultRowHeight="13"/>
  <cols>
    <col min="4" max="4" width="19.5" bestFit="1" customWidth="1"/>
  </cols>
  <sheetData>
    <row r="1" spans="2:11" ht="30">
      <c r="B1" s="17" t="str">
        <f>Questionnaire!B2</f>
        <v>Inventaire d'intérêts Rothwell-Miller, adaptation 2017 (Garçons)</v>
      </c>
      <c r="C1" s="17"/>
      <c r="D1" s="17"/>
      <c r="E1" s="17"/>
      <c r="F1" s="17"/>
      <c r="G1" s="18"/>
      <c r="H1" s="18"/>
      <c r="I1" s="18"/>
      <c r="J1" s="18"/>
      <c r="K1" s="18"/>
    </row>
    <row r="3" spans="2:11">
      <c r="B3" t="str">
        <f>Questionnaire!B4</f>
        <v>Prénom, nom ET classe :</v>
      </c>
      <c r="D3" s="61">
        <f>Questionnaire!G4</f>
        <v>0</v>
      </c>
    </row>
    <row r="4" spans="2:11">
      <c r="B4" t="str">
        <f>Questionnaire!B5</f>
        <v>Date de naissance :</v>
      </c>
      <c r="D4" s="61">
        <f>Questionnaire!G5</f>
        <v>0</v>
      </c>
    </row>
    <row r="5" spans="2:11">
      <c r="B5" t="str">
        <f>Questionnaire!B6</f>
        <v>Date :</v>
      </c>
      <c r="D5" s="61">
        <f>Questionnaire!G6</f>
        <v>0</v>
      </c>
    </row>
    <row r="6" spans="2:11">
      <c r="B6" t="s">
        <v>0</v>
      </c>
      <c r="D6" s="21" t="d">
        <f ca="1">TODAY()</f>
        <v>2024-10-10</v>
      </c>
    </row>
  </sheetData>
  <sheetProtection sheet="1" objects="1" scenarios="1" selectLockedCells="1"/>
  <phoneticPr fontId="3" type="noConversion"/>
  <pageMargins left="0.7" right="0.7" top="0.75" bottom="0.75" header="0.3" footer="0.3"/>
  <pageSetup paperSize="9" scale="56" orientation="portrait" r:id="rId1"/>
  <drawing r:id="rId2"/>
</worksheet>
</file>

<file path=docProps/app.xml><?xml version="1.0" encoding="utf-8"?>
<Properties xmlns="http://purl.oclc.org/ooxml/officeDocument/extendedProperties" xmlns:vt="http://purl.oclc.org/ooxml/officeDocument/docPropsVTypes">
  <Application>Microsoft Macintosh Excel</Application>
  <DocSecurity>0</DocSecurity>
  <ScaleCrop>false</ScaleCrop>
  <HeadingPairs>
    <vt:vector size="4" baseType="variant">
      <vt:variant>
        <vt:lpstr>Feuilles de calcul</vt:lpstr>
      </vt:variant>
      <vt:variant>
        <vt:i4>2</vt:i4>
      </vt:variant>
      <vt:variant>
        <vt:lpstr>Plages nommées</vt:lpstr>
      </vt:variant>
      <vt:variant>
        <vt:i4>13</vt:i4>
      </vt:variant>
    </vt:vector>
  </HeadingPairs>
  <TitlesOfParts>
    <vt:vector size="15" baseType="lpstr">
      <vt:lpstr>Questionnaire</vt:lpstr>
      <vt:lpstr>Graphiques</vt:lpstr>
      <vt:lpstr>AChoisis</vt:lpstr>
      <vt:lpstr>BChoisis</vt:lpstr>
      <vt:lpstr>CChoisis</vt:lpstr>
      <vt:lpstr>DChoisis</vt:lpstr>
      <vt:lpstr>EChoisis</vt:lpstr>
      <vt:lpstr>FChoisis</vt:lpstr>
      <vt:lpstr>GChoisis</vt:lpstr>
      <vt:lpstr>HChoisis</vt:lpstr>
      <vt:lpstr>IChoisis</vt:lpstr>
      <vt:lpstr>JChoisis</vt:lpstr>
      <vt:lpstr>Tous</vt:lpstr>
      <vt:lpstr>Graphiques!Zone_d_impression</vt:lpstr>
      <vt:lpstr>Questionnaire!Zone_d_impression</vt:lpstr>
    </vt:vector>
  </TitlesOfParts>
  <Company>Etat de Fribourg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blancmj</dc:creator>
  <cp:lastModifiedBy>Epiney Zimmermann Karine</cp:lastModifiedBy>
  <cp:lastPrinted>2014-05-19T06:51:34Z</cp:lastPrinted>
  <dcterms:created xsi:type="dcterms:W3CDTF">2008-07-02T06:31:42Z</dcterms:created>
  <dcterms:modified xsi:type="dcterms:W3CDTF">2024-10-10T09:10:07Z</dcterms:modified>
</cp:coreProperties>
</file>